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5" windowWidth="8070" windowHeight="6270" activeTab="2"/>
  </bookViews>
  <sheets>
    <sheet name="Исходная_Выборка" sheetId="1" r:id="rId1"/>
    <sheet name="Обработка" sheetId="2" r:id="rId2"/>
    <sheet name="Результаты" sheetId="3" r:id="rId3"/>
  </sheets>
  <definedNames>
    <definedName name="mean">'Обработка'!$C$4</definedName>
    <definedName name="mean2">'Обработка'!$E$28</definedName>
    <definedName name="stddev">'Обработка'!$E$4</definedName>
    <definedName name="stddev2">'Обработка'!$E$29</definedName>
    <definedName name="ьуфт">'Обработка'!$C$4</definedName>
  </definedNames>
  <calcPr fullCalcOnLoad="1"/>
</workbook>
</file>

<file path=xl/sharedStrings.xml><?xml version="1.0" encoding="utf-8"?>
<sst xmlns="http://schemas.openxmlformats.org/spreadsheetml/2006/main" count="47" uniqueCount="45">
  <si>
    <t>Выборка, упорядоченная по возрастанию</t>
  </si>
  <si>
    <t>Минимальное значение</t>
  </si>
  <si>
    <t>Шаг</t>
  </si>
  <si>
    <t>Максимальное значение</t>
  </si>
  <si>
    <t>Среднее</t>
  </si>
  <si>
    <t>Дисперсия</t>
  </si>
  <si>
    <t>СКО</t>
  </si>
  <si>
    <t>Асимметрия</t>
  </si>
  <si>
    <t>Эксцесс</t>
  </si>
  <si>
    <t>Мода</t>
  </si>
  <si>
    <t>САО</t>
  </si>
  <si>
    <t>Непрерывный вариационный ряд</t>
  </si>
  <si>
    <t>Интервал</t>
  </si>
  <si>
    <t>Центр</t>
  </si>
  <si>
    <t>Частота</t>
  </si>
  <si>
    <t>Относительная частота</t>
  </si>
  <si>
    <t>Эмпирич. функция распределения</t>
  </si>
  <si>
    <t>z</t>
  </si>
  <si>
    <t>p</t>
  </si>
  <si>
    <t>теор. частота</t>
  </si>
  <si>
    <t>(ni-nit)^2/ni</t>
  </si>
  <si>
    <t>hi^2_exp</t>
  </si>
  <si>
    <t>gamma</t>
  </si>
  <si>
    <t>hi^2_teor</t>
  </si>
  <si>
    <t>t for 100 and 0,95</t>
  </si>
  <si>
    <t>range for sigma</t>
  </si>
  <si>
    <t>min mean</t>
  </si>
  <si>
    <t>max mean</t>
  </si>
  <si>
    <t>Таблица 1. Непрерывный вариационный ряд, построенный по эмпирическим данным</t>
  </si>
  <si>
    <t xml:space="preserve"> =</t>
  </si>
  <si>
    <r>
      <t>m</t>
    </r>
    <r>
      <rPr>
        <vertAlign val="subscript"/>
        <sz val="14"/>
        <rFont val="Times New Roman"/>
        <family val="1"/>
      </rPr>
      <t>e</t>
    </r>
    <r>
      <rPr>
        <sz val="14"/>
        <rFont val="Times New Roman"/>
        <family val="1"/>
      </rPr>
      <t>=</t>
    </r>
  </si>
  <si>
    <t>s(1-q)=</t>
  </si>
  <si>
    <t>s(1+q)=</t>
  </si>
  <si>
    <t>Таблица 2</t>
  </si>
  <si>
    <t>Теоретическая частота</t>
  </si>
  <si>
    <t>Таким образом:</t>
  </si>
  <si>
    <t>`</t>
  </si>
  <si>
    <t>[-2.57758074440062;-1.95842631001142 )</t>
  </si>
  <si>
    <t>[-1.95842631001142;-1.33927187562222 )</t>
  </si>
  <si>
    <t>[-1.33927187562222;-.720117441233015 )</t>
  </si>
  <si>
    <t>[-.720117441233015;-.100963006843813 )</t>
  </si>
  <si>
    <t>[-.100963006843813; .518191427545389 )</t>
  </si>
  <si>
    <t>[ .518191427545389; 1.13734586193459 )</t>
  </si>
  <si>
    <t>[ 1.13734586193459; 1.75650029632379 )</t>
  </si>
  <si>
    <t>[ 1.75650029632379; 2.37565473071299 ]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</si>
</sst>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s>
  <fonts count="14">
    <font>
      <sz val="10"/>
      <name val="Arial Cyr"/>
      <family val="0"/>
    </font>
    <font>
      <b/>
      <sz val="10"/>
      <name val="Arial Cyr"/>
      <family val="0"/>
    </font>
    <font>
      <i/>
      <sz val="10"/>
      <name val="Arial Cyr"/>
      <family val="0"/>
    </font>
    <font>
      <b/>
      <i/>
      <sz val="10"/>
      <name val="Arial Cyr"/>
      <family val="0"/>
    </font>
    <font>
      <sz val="8"/>
      <name val="Arial Cyr"/>
      <family val="0"/>
    </font>
    <font>
      <sz val="12"/>
      <name val="Arial Cyr"/>
      <family val="2"/>
    </font>
    <font>
      <sz val="14"/>
      <name val="Times New Roman CYR"/>
      <family val="1"/>
    </font>
    <font>
      <i/>
      <sz val="14"/>
      <name val="Times New Roman CYR"/>
      <family val="0"/>
    </font>
    <font>
      <i/>
      <vertAlign val="subscript"/>
      <sz val="14"/>
      <name val="Times New Roman CYR"/>
      <family val="1"/>
    </font>
    <font>
      <sz val="14"/>
      <name val="Times New Roman"/>
      <family val="1"/>
    </font>
    <font>
      <vertAlign val="subscript"/>
      <sz val="14"/>
      <name val="Times New Roman"/>
      <family val="1"/>
    </font>
    <font>
      <sz val="14"/>
      <name val="symbol"/>
      <family val="1"/>
    </font>
    <font>
      <i/>
      <sz val="14"/>
      <name val="Times New Roman"/>
      <family val="0"/>
    </font>
    <font>
      <b/>
      <sz val="12"/>
      <name val="Arial Cyr"/>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164" fontId="0" fillId="0" borderId="0" xfId="0" applyNumberFormat="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Continuous"/>
    </xf>
    <xf numFmtId="0" fontId="1" fillId="0" borderId="1" xfId="0" applyFont="1" applyBorder="1" applyAlignment="1">
      <alignment horizontal="center"/>
    </xf>
    <xf numFmtId="0" fontId="0" fillId="0" borderId="1" xfId="0" applyBorder="1" applyAlignment="1">
      <alignment horizontal="center" wrapText="1"/>
    </xf>
    <xf numFmtId="2" fontId="0" fillId="0" borderId="0" xfId="0" applyNumberFormat="1" applyAlignment="1">
      <alignmen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alignment horizontal="right"/>
    </xf>
    <xf numFmtId="0" fontId="1" fillId="0" borderId="0" xfId="0" applyFont="1" applyAlignment="1">
      <alignment horizontal="right"/>
    </xf>
    <xf numFmtId="2" fontId="1" fillId="0" borderId="0" xfId="0" applyNumberFormat="1" applyFont="1" applyAlignment="1">
      <alignment horizontal="left"/>
    </xf>
    <xf numFmtId="0" fontId="1" fillId="0" borderId="0" xfId="0" applyFont="1" applyAlignment="1">
      <alignment horizontal="left"/>
    </xf>
    <xf numFmtId="165" fontId="1" fillId="0" borderId="0" xfId="0" applyNumberFormat="1" applyFont="1" applyAlignment="1">
      <alignment horizontal="left"/>
    </xf>
    <xf numFmtId="2" fontId="1" fillId="0" borderId="0" xfId="0" applyNumberFormat="1" applyFont="1" applyAlignment="1">
      <alignment horizontal="left" vertical="center"/>
    </xf>
    <xf numFmtId="0" fontId="0" fillId="0" borderId="1" xfId="0" applyFont="1" applyBorder="1" applyAlignment="1">
      <alignment horizontal="center"/>
    </xf>
    <xf numFmtId="0" fontId="0" fillId="0" borderId="0" xfId="0" applyAlignment="1">
      <alignment horizontal="center" vertical="center" wrapText="1"/>
    </xf>
    <xf numFmtId="0" fontId="9" fillId="0" borderId="0" xfId="0" applyFont="1" applyAlignment="1">
      <alignment horizontal="right"/>
    </xf>
    <xf numFmtId="0" fontId="12" fillId="0" borderId="0" xfId="0" applyFont="1" applyAlignment="1">
      <alignment horizontal="right"/>
    </xf>
    <xf numFmtId="0" fontId="13" fillId="0" borderId="0" xfId="0" applyFont="1" applyAlignment="1">
      <alignment/>
    </xf>
    <xf numFmtId="0" fontId="1" fillId="0" borderId="0" xfId="0" applyNumberFormat="1" applyFont="1" applyAlignment="1">
      <alignment horizontal="left"/>
    </xf>
    <xf numFmtId="0" fontId="0" fillId="0" borderId="0" xfId="0" applyNumberFormat="1" applyAlignment="1">
      <alignment/>
    </xf>
    <xf numFmtId="0" fontId="13" fillId="0" borderId="0" xfId="0" applyFont="1" applyAlignment="1">
      <alignment horizontal="justify"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yr"/>
                <a:ea typeface="Arial Cyr"/>
                <a:cs typeface="Arial Cyr"/>
              </a:rPr>
              <a:t>Рис. 1. Полигон частот, построенный для равноотстоящих вариант</a:t>
            </a:r>
          </a:p>
        </c:rich>
      </c:tx>
      <c:layout>
        <c:manualLayout>
          <c:xMode val="factor"/>
          <c:yMode val="factor"/>
          <c:x val="-0.0035"/>
          <c:y val="0.91875"/>
        </c:manualLayout>
      </c:layout>
      <c:spPr>
        <a:noFill/>
        <a:ln>
          <a:noFill/>
        </a:ln>
      </c:spPr>
    </c:title>
    <c:plotArea>
      <c:layout>
        <c:manualLayout>
          <c:xMode val="edge"/>
          <c:yMode val="edge"/>
          <c:x val="0.04925"/>
          <c:y val="0.0075"/>
          <c:w val="0.92575"/>
          <c:h val="0.852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Обработка!$C$9:$C$16</c:f>
              <c:numCache>
                <c:ptCount val="8"/>
                <c:pt idx="0">
                  <c:v>-2.2680035272060195</c:v>
                </c:pt>
                <c:pt idx="1">
                  <c:v>-1.6488490928168176</c:v>
                </c:pt>
                <c:pt idx="2">
                  <c:v>-1.0296946584276156</c:v>
                </c:pt>
                <c:pt idx="3">
                  <c:v>-0.4105402240384137</c:v>
                </c:pt>
                <c:pt idx="4">
                  <c:v>0.2086142103507882</c:v>
                </c:pt>
                <c:pt idx="5">
                  <c:v>0.8277686447399901</c:v>
                </c:pt>
                <c:pt idx="6">
                  <c:v>1.446923079129192</c:v>
                </c:pt>
                <c:pt idx="7">
                  <c:v>2.066077513518394</c:v>
                </c:pt>
              </c:numCache>
            </c:numRef>
          </c:xVal>
          <c:yVal>
            <c:numRef>
              <c:f>Обработка!$D$9:$D$16</c:f>
              <c:numCache>
                <c:ptCount val="8"/>
                <c:pt idx="0">
                  <c:v>3</c:v>
                </c:pt>
                <c:pt idx="1">
                  <c:v>9</c:v>
                </c:pt>
                <c:pt idx="2">
                  <c:v>16</c:v>
                </c:pt>
                <c:pt idx="3">
                  <c:v>21</c:v>
                </c:pt>
                <c:pt idx="4">
                  <c:v>18</c:v>
                </c:pt>
                <c:pt idx="5">
                  <c:v>18</c:v>
                </c:pt>
                <c:pt idx="6">
                  <c:v>9</c:v>
                </c:pt>
                <c:pt idx="7">
                  <c:v>6</c:v>
                </c:pt>
              </c:numCache>
            </c:numRef>
          </c:yVal>
          <c:smooth val="0"/>
        </c:ser>
        <c:axId val="18767262"/>
        <c:axId val="34687631"/>
      </c:scatterChart>
      <c:valAx>
        <c:axId val="18767262"/>
        <c:scaling>
          <c:orientation val="minMax"/>
        </c:scaling>
        <c:axPos val="b"/>
        <c:title>
          <c:tx>
            <c:rich>
              <a:bodyPr vert="horz" rot="0" anchor="ctr"/>
              <a:lstStyle/>
              <a:p>
                <a:pPr algn="ctr">
                  <a:defRPr/>
                </a:pPr>
                <a:r>
                  <a:rPr lang="en-US" cap="none" sz="1000" b="0" i="0" u="none" baseline="0">
                    <a:latin typeface="Arial Cyr"/>
                    <a:ea typeface="Arial Cyr"/>
                    <a:cs typeface="Arial Cyr"/>
                  </a:rPr>
                  <a:t>Значение варианты</a:t>
                </a:r>
              </a:p>
            </c:rich>
          </c:tx>
          <c:layout/>
          <c:overlay val="0"/>
          <c:spPr>
            <a:noFill/>
            <a:ln>
              <a:noFill/>
            </a:ln>
          </c:spPr>
        </c:title>
        <c:majorGridlines/>
        <c:delete val="0"/>
        <c:numFmt formatCode="General" sourceLinked="1"/>
        <c:majorTickMark val="in"/>
        <c:minorTickMark val="none"/>
        <c:tickLblPos val="nextTo"/>
        <c:crossAx val="34687631"/>
        <c:crosses val="autoZero"/>
        <c:crossBetween val="midCat"/>
        <c:dispUnits/>
      </c:valAx>
      <c:valAx>
        <c:axId val="34687631"/>
        <c:scaling>
          <c:orientation val="minMax"/>
        </c:scaling>
        <c:axPos val="l"/>
        <c:title>
          <c:tx>
            <c:rich>
              <a:bodyPr vert="horz" rot="-5400000" anchor="ctr"/>
              <a:lstStyle/>
              <a:p>
                <a:pPr algn="ctr">
                  <a:defRPr/>
                </a:pPr>
                <a:r>
                  <a:rPr lang="en-US" cap="none" sz="1000" b="0" i="0" u="none" baseline="0">
                    <a:latin typeface="Arial Cyr"/>
                    <a:ea typeface="Arial Cyr"/>
                    <a:cs typeface="Arial Cyr"/>
                  </a:rPr>
                  <a:t>Частота</a:t>
                </a:r>
              </a:p>
            </c:rich>
          </c:tx>
          <c:layout/>
          <c:overlay val="0"/>
          <c:spPr>
            <a:noFill/>
            <a:ln>
              <a:noFill/>
            </a:ln>
          </c:spPr>
        </c:title>
        <c:majorGridlines/>
        <c:delete val="0"/>
        <c:numFmt formatCode="General" sourceLinked="1"/>
        <c:majorTickMark val="in"/>
        <c:minorTickMark val="none"/>
        <c:tickLblPos val="nextTo"/>
        <c:crossAx val="18767262"/>
        <c:crosses val="autoZero"/>
        <c:crossBetween val="midCat"/>
        <c:dispUnits/>
      </c:valAx>
      <c:spPr>
        <a:solidFill>
          <a:srgbClr val="FFFFFF"/>
        </a:solidFill>
      </c:spPr>
    </c:plotArea>
    <c:plotVisOnly val="1"/>
    <c:dispBlanksAs val="gap"/>
    <c:showDLblsOverMax val="0"/>
  </c:chart>
  <c:spPr>
    <a:solidFill>
      <a:srgbClr val="FFFFFF"/>
    </a:solidFill>
  </c:spPr>
  <c:txPr>
    <a:bodyPr vert="horz" rot="0"/>
    <a:lstStyle/>
    <a:p>
      <a:pPr>
        <a:defRPr lang="en-US" cap="none" sz="8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yr"/>
                <a:ea typeface="Arial Cyr"/>
                <a:cs typeface="Arial Cyr"/>
              </a:rPr>
              <a:t>Рис. 3. Полигон относительных частот, построенный для равноотстоящих вариант</a:t>
            </a:r>
          </a:p>
        </c:rich>
      </c:tx>
      <c:layout>
        <c:manualLayout>
          <c:xMode val="factor"/>
          <c:yMode val="factor"/>
          <c:x val="0.014"/>
          <c:y val="0.86875"/>
        </c:manualLayout>
      </c:layout>
      <c:spPr>
        <a:noFill/>
        <a:ln>
          <a:noFill/>
        </a:ln>
      </c:spPr>
    </c:title>
    <c:plotArea>
      <c:layout>
        <c:manualLayout>
          <c:xMode val="edge"/>
          <c:yMode val="edge"/>
          <c:x val="0.046"/>
          <c:y val="0.0245"/>
          <c:w val="0.9255"/>
          <c:h val="0.773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Обработка!$C$9:$C$16</c:f>
              <c:numCache>
                <c:ptCount val="8"/>
                <c:pt idx="0">
                  <c:v>-2.2680035272060195</c:v>
                </c:pt>
                <c:pt idx="1">
                  <c:v>-1.6488490928168176</c:v>
                </c:pt>
                <c:pt idx="2">
                  <c:v>-1.0296946584276156</c:v>
                </c:pt>
                <c:pt idx="3">
                  <c:v>-0.4105402240384137</c:v>
                </c:pt>
                <c:pt idx="4">
                  <c:v>0.2086142103507882</c:v>
                </c:pt>
                <c:pt idx="5">
                  <c:v>0.8277686447399901</c:v>
                </c:pt>
                <c:pt idx="6">
                  <c:v>1.446923079129192</c:v>
                </c:pt>
                <c:pt idx="7">
                  <c:v>2.066077513518394</c:v>
                </c:pt>
              </c:numCache>
            </c:numRef>
          </c:xVal>
          <c:yVal>
            <c:numRef>
              <c:f>Обработка!$E$9:$E$16</c:f>
              <c:numCache>
                <c:ptCount val="8"/>
                <c:pt idx="0">
                  <c:v>0.03</c:v>
                </c:pt>
                <c:pt idx="1">
                  <c:v>0.09</c:v>
                </c:pt>
                <c:pt idx="2">
                  <c:v>0.16</c:v>
                </c:pt>
                <c:pt idx="3">
                  <c:v>0.21</c:v>
                </c:pt>
                <c:pt idx="4">
                  <c:v>0.18</c:v>
                </c:pt>
                <c:pt idx="5">
                  <c:v>0.18</c:v>
                </c:pt>
                <c:pt idx="6">
                  <c:v>0.09</c:v>
                </c:pt>
                <c:pt idx="7">
                  <c:v>0.06</c:v>
                </c:pt>
              </c:numCache>
            </c:numRef>
          </c:yVal>
          <c:smooth val="0"/>
        </c:ser>
        <c:axId val="43753224"/>
        <c:axId val="58234697"/>
      </c:scatterChart>
      <c:valAx>
        <c:axId val="43753224"/>
        <c:scaling>
          <c:orientation val="minMax"/>
        </c:scaling>
        <c:axPos val="b"/>
        <c:title>
          <c:tx>
            <c:rich>
              <a:bodyPr vert="horz" rot="0" anchor="ctr"/>
              <a:lstStyle/>
              <a:p>
                <a:pPr algn="ctr">
                  <a:defRPr/>
                </a:pPr>
                <a:r>
                  <a:rPr lang="en-US" cap="none" sz="1000" b="0" i="0" u="none" baseline="0">
                    <a:latin typeface="Arial Cyr"/>
                    <a:ea typeface="Arial Cyr"/>
                    <a:cs typeface="Arial Cyr"/>
                  </a:rPr>
                  <a:t>Значение варианты</a:t>
                </a:r>
              </a:p>
            </c:rich>
          </c:tx>
          <c:layout/>
          <c:overlay val="0"/>
          <c:spPr>
            <a:noFill/>
            <a:ln>
              <a:noFill/>
            </a:ln>
          </c:spPr>
        </c:title>
        <c:majorGridlines/>
        <c:delete val="0"/>
        <c:numFmt formatCode="General" sourceLinked="1"/>
        <c:majorTickMark val="in"/>
        <c:minorTickMark val="none"/>
        <c:tickLblPos val="nextTo"/>
        <c:crossAx val="58234697"/>
        <c:crosses val="autoZero"/>
        <c:crossBetween val="midCat"/>
        <c:dispUnits/>
      </c:valAx>
      <c:valAx>
        <c:axId val="58234697"/>
        <c:scaling>
          <c:orientation val="minMax"/>
        </c:scaling>
        <c:axPos val="l"/>
        <c:title>
          <c:tx>
            <c:rich>
              <a:bodyPr vert="horz" rot="-5400000" anchor="ctr"/>
              <a:lstStyle/>
              <a:p>
                <a:pPr algn="ctr">
                  <a:defRPr/>
                </a:pPr>
                <a:r>
                  <a:rPr lang="en-US" cap="none" sz="1000" b="0" i="0" u="none" baseline="0">
                    <a:latin typeface="Arial Cyr"/>
                    <a:ea typeface="Arial Cyr"/>
                    <a:cs typeface="Arial Cyr"/>
                  </a:rPr>
                  <a:t>Относительная частота _</a:t>
                </a:r>
              </a:p>
            </c:rich>
          </c:tx>
          <c:layout/>
          <c:overlay val="0"/>
          <c:spPr>
            <a:noFill/>
            <a:ln>
              <a:noFill/>
            </a:ln>
          </c:spPr>
        </c:title>
        <c:majorGridlines/>
        <c:delete val="0"/>
        <c:numFmt formatCode="General" sourceLinked="1"/>
        <c:majorTickMark val="in"/>
        <c:minorTickMark val="none"/>
        <c:tickLblPos val="nextTo"/>
        <c:crossAx val="43753224"/>
        <c:crosses val="autoZero"/>
        <c:crossBetween val="midCat"/>
        <c:dispUnits/>
      </c:valAx>
      <c:spPr>
        <a:solidFill>
          <a:srgbClr val="FFFFFF"/>
        </a:solidFill>
      </c:spPr>
    </c:plotArea>
    <c:plotVisOnly val="1"/>
    <c:dispBlanksAs val="gap"/>
    <c:showDLblsOverMax val="0"/>
  </c:chart>
  <c:spPr>
    <a:solidFill>
      <a:srgbClr val="FFFFFF"/>
    </a:solidFill>
  </c:spPr>
  <c:txPr>
    <a:bodyPr vert="horz" rot="0"/>
    <a:lstStyle/>
    <a:p>
      <a:pPr>
        <a:defRPr lang="en-US" cap="none" sz="8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yr"/>
                <a:ea typeface="Arial Cyr"/>
                <a:cs typeface="Arial Cyr"/>
              </a:rPr>
              <a:t>Рис. 5. Эмпирическая функция распределения</a:t>
            </a:r>
          </a:p>
        </c:rich>
      </c:tx>
      <c:layout/>
      <c:spPr>
        <a:noFill/>
        <a:ln>
          <a:noFill/>
        </a:ln>
      </c:spPr>
    </c:title>
    <c:plotArea>
      <c:layout>
        <c:manualLayout>
          <c:xMode val="edge"/>
          <c:yMode val="edge"/>
          <c:x val="0.0565"/>
          <c:y val="0.1385"/>
          <c:w val="0.926"/>
          <c:h val="0.777"/>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Обработка!$C$9:$C$16</c:f>
              <c:numCache>
                <c:ptCount val="8"/>
                <c:pt idx="0">
                  <c:v>-2.2680035272060195</c:v>
                </c:pt>
                <c:pt idx="1">
                  <c:v>-1.6488490928168176</c:v>
                </c:pt>
                <c:pt idx="2">
                  <c:v>-1.0296946584276156</c:v>
                </c:pt>
                <c:pt idx="3">
                  <c:v>-0.4105402240384137</c:v>
                </c:pt>
                <c:pt idx="4">
                  <c:v>0.2086142103507882</c:v>
                </c:pt>
                <c:pt idx="5">
                  <c:v>0.8277686447399901</c:v>
                </c:pt>
                <c:pt idx="6">
                  <c:v>1.446923079129192</c:v>
                </c:pt>
                <c:pt idx="7">
                  <c:v>2.066077513518394</c:v>
                </c:pt>
              </c:numCache>
            </c:numRef>
          </c:xVal>
          <c:yVal>
            <c:numRef>
              <c:f>Обработка!$F$9:$F$16</c:f>
              <c:numCache>
                <c:ptCount val="8"/>
                <c:pt idx="0">
                  <c:v>0.03</c:v>
                </c:pt>
                <c:pt idx="1">
                  <c:v>0.12</c:v>
                </c:pt>
                <c:pt idx="2">
                  <c:v>0.28</c:v>
                </c:pt>
                <c:pt idx="3">
                  <c:v>0.49</c:v>
                </c:pt>
                <c:pt idx="4">
                  <c:v>0.6699999999999999</c:v>
                </c:pt>
                <c:pt idx="5">
                  <c:v>0.8499999999999999</c:v>
                </c:pt>
                <c:pt idx="6">
                  <c:v>0.9399999999999998</c:v>
                </c:pt>
                <c:pt idx="7">
                  <c:v>0.9999999999999998</c:v>
                </c:pt>
              </c:numCache>
            </c:numRef>
          </c:yVal>
          <c:smooth val="0"/>
        </c:ser>
        <c:axId val="54350226"/>
        <c:axId val="19389987"/>
      </c:scatterChart>
      <c:valAx>
        <c:axId val="54350226"/>
        <c:scaling>
          <c:orientation val="minMax"/>
        </c:scaling>
        <c:axPos val="b"/>
        <c:title>
          <c:tx>
            <c:rich>
              <a:bodyPr vert="horz" rot="0" anchor="ctr"/>
              <a:lstStyle/>
              <a:p>
                <a:pPr algn="ctr">
                  <a:defRPr/>
                </a:pPr>
                <a:r>
                  <a:rPr lang="en-US" cap="none" sz="1000" b="0" i="0" u="none" baseline="0">
                    <a:latin typeface="Arial Cyr"/>
                    <a:ea typeface="Arial Cyr"/>
                    <a:cs typeface="Arial Cyr"/>
                  </a:rPr>
                  <a:t>Значение варианты</a:t>
                </a:r>
              </a:p>
            </c:rich>
          </c:tx>
          <c:layout/>
          <c:overlay val="0"/>
          <c:spPr>
            <a:noFill/>
            <a:ln>
              <a:noFill/>
            </a:ln>
          </c:spPr>
        </c:title>
        <c:majorGridlines/>
        <c:delete val="0"/>
        <c:numFmt formatCode="General" sourceLinked="1"/>
        <c:majorTickMark val="in"/>
        <c:minorTickMark val="none"/>
        <c:tickLblPos val="nextTo"/>
        <c:crossAx val="19389987"/>
        <c:crosses val="autoZero"/>
        <c:crossBetween val="midCat"/>
        <c:dispUnits/>
      </c:valAx>
      <c:valAx>
        <c:axId val="19389987"/>
        <c:scaling>
          <c:orientation val="minMax"/>
          <c:max val="1"/>
        </c:scaling>
        <c:axPos val="l"/>
        <c:title>
          <c:tx>
            <c:rich>
              <a:bodyPr vert="horz" rot="-5400000" anchor="ctr"/>
              <a:lstStyle/>
              <a:p>
                <a:pPr algn="ctr">
                  <a:defRPr/>
                </a:pPr>
                <a:r>
                  <a:rPr lang="en-US" cap="none" sz="1000" b="0" i="0" u="none" baseline="0">
                    <a:latin typeface="Arial Cyr"/>
                    <a:ea typeface="Arial Cyr"/>
                    <a:cs typeface="Arial Cyr"/>
                  </a:rPr>
                  <a:t>Накопленная относительная частота _</a:t>
                </a:r>
              </a:p>
            </c:rich>
          </c:tx>
          <c:layout/>
          <c:overlay val="0"/>
          <c:spPr>
            <a:noFill/>
            <a:ln>
              <a:noFill/>
            </a:ln>
          </c:spPr>
        </c:title>
        <c:majorGridlines/>
        <c:delete val="0"/>
        <c:numFmt formatCode="General" sourceLinked="1"/>
        <c:majorTickMark val="in"/>
        <c:minorTickMark val="none"/>
        <c:tickLblPos val="nextTo"/>
        <c:crossAx val="54350226"/>
        <c:crosses val="autoZero"/>
        <c:crossBetween val="midCat"/>
        <c:dispUnits/>
      </c:valAx>
      <c:spPr>
        <a:solidFill>
          <a:srgbClr val="FFFFFF"/>
        </a:solidFill>
      </c:spPr>
    </c:plotArea>
    <c:plotVisOnly val="1"/>
    <c:dispBlanksAs val="gap"/>
    <c:showDLblsOverMax val="0"/>
  </c:chart>
  <c:spPr>
    <a:solidFill>
      <a:srgbClr val="FFFFFF"/>
    </a:solidFill>
  </c:spPr>
  <c:txPr>
    <a:bodyPr vert="horz" rot="0"/>
    <a:lstStyle/>
    <a:p>
      <a:pPr>
        <a:defRPr lang="en-US" cap="none" sz="8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yr"/>
                <a:ea typeface="Arial Cyr"/>
                <a:cs typeface="Arial Cyr"/>
              </a:rPr>
              <a:t>Рис. 2. Гистограмма частот, построенная для равноотстоящих вариант</a:t>
            </a:r>
          </a:p>
        </c:rich>
      </c:tx>
      <c:layout>
        <c:manualLayout>
          <c:xMode val="factor"/>
          <c:yMode val="factor"/>
          <c:x val="0.00525"/>
          <c:y val="0.86325"/>
        </c:manualLayout>
      </c:layout>
      <c:spPr>
        <a:noFill/>
        <a:ln>
          <a:noFill/>
        </a:ln>
      </c:spPr>
    </c:title>
    <c:view3D>
      <c:rotX val="20"/>
      <c:rotY val="10"/>
      <c:depthPercent val="200"/>
      <c:rAngAx val="0"/>
      <c:perspective val="35"/>
    </c:view3D>
    <c:plotArea>
      <c:layout>
        <c:manualLayout>
          <c:xMode val="edge"/>
          <c:yMode val="edge"/>
          <c:x val="0"/>
          <c:y val="0.03275"/>
          <c:w val="0.90325"/>
          <c:h val="0.76125"/>
        </c:manualLayout>
      </c:layout>
      <c:bar3DChart>
        <c:barDir val="col"/>
        <c:grouping val="clustered"/>
        <c:varyColors val="0"/>
        <c:ser>
          <c:idx val="0"/>
          <c:order val="0"/>
          <c:tx>
            <c:strRef>
              <c:f>Обработка!$G$9</c:f>
              <c:strCache>
                <c:ptCount val="1"/>
                <c:pt idx="0">
                  <c:v>[-2.57758074440062;-1.95842631001142 )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Обработка!$H$9</c:f>
              <c:numCache>
                <c:ptCount val="1"/>
                <c:pt idx="0">
                  <c:v>4.845317796939484</c:v>
                </c:pt>
              </c:numCache>
            </c:numRef>
          </c:val>
          <c:shape val="box"/>
        </c:ser>
        <c:ser>
          <c:idx val="1"/>
          <c:order val="1"/>
          <c:tx>
            <c:strRef>
              <c:f>Обработка!$G$10</c:f>
              <c:strCache>
                <c:ptCount val="1"/>
                <c:pt idx="0">
                  <c:v>[-1.95842631001142;-1.33927187562222 )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Обработка!$H$10</c:f>
              <c:numCache>
                <c:ptCount val="1"/>
                <c:pt idx="0">
                  <c:v>14.53595339081845</c:v>
                </c:pt>
              </c:numCache>
            </c:numRef>
          </c:val>
          <c:shape val="box"/>
        </c:ser>
        <c:ser>
          <c:idx val="2"/>
          <c:order val="2"/>
          <c:tx>
            <c:strRef>
              <c:f>Обработка!$G$11</c:f>
              <c:strCache>
                <c:ptCount val="1"/>
                <c:pt idx="0">
                  <c:v>[-1.33927187562222;-.720117441233015 )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Обработка!$H$11</c:f>
              <c:numCache>
                <c:ptCount val="1"/>
                <c:pt idx="0">
                  <c:v>25.84169491701058</c:v>
                </c:pt>
              </c:numCache>
            </c:numRef>
          </c:val>
          <c:shape val="box"/>
        </c:ser>
        <c:ser>
          <c:idx val="3"/>
          <c:order val="3"/>
          <c:tx>
            <c:strRef>
              <c:f>Обработка!$G$12</c:f>
              <c:strCache>
                <c:ptCount val="1"/>
                <c:pt idx="0">
                  <c:v>[-.720117441233015;-.100963006843813 )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Обработка!$H$12</c:f>
              <c:numCache>
                <c:ptCount val="1"/>
                <c:pt idx="0">
                  <c:v>33.91722457857639</c:v>
                </c:pt>
              </c:numCache>
            </c:numRef>
          </c:val>
          <c:shape val="box"/>
        </c:ser>
        <c:ser>
          <c:idx val="4"/>
          <c:order val="4"/>
          <c:tx>
            <c:strRef>
              <c:f>Обработка!$G$13</c:f>
              <c:strCache>
                <c:ptCount val="1"/>
                <c:pt idx="0">
                  <c:v>[-.100963006843813; .518191427545389 )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Обработка!$H$13</c:f>
              <c:numCache>
                <c:ptCount val="1"/>
                <c:pt idx="0">
                  <c:v>29.0719067816369</c:v>
                </c:pt>
              </c:numCache>
            </c:numRef>
          </c:val>
          <c:shape val="box"/>
        </c:ser>
        <c:ser>
          <c:idx val="5"/>
          <c:order val="5"/>
          <c:tx>
            <c:strRef>
              <c:f>Обработка!$G$14</c:f>
              <c:strCache>
                <c:ptCount val="1"/>
                <c:pt idx="0">
                  <c:v>[ .518191427545389; 1.13734586193459 )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Обработка!$H$14</c:f>
              <c:numCache>
                <c:ptCount val="1"/>
                <c:pt idx="0">
                  <c:v>29.0719067816369</c:v>
                </c:pt>
              </c:numCache>
            </c:numRef>
          </c:val>
          <c:shape val="box"/>
        </c:ser>
        <c:ser>
          <c:idx val="6"/>
          <c:order val="6"/>
          <c:tx>
            <c:strRef>
              <c:f>Обработка!$G$15</c:f>
              <c:strCache>
                <c:ptCount val="1"/>
                <c:pt idx="0">
                  <c:v>[ 1.13734586193459; 1.75650029632379 )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Обработка!$H$15</c:f>
              <c:numCache>
                <c:ptCount val="1"/>
                <c:pt idx="0">
                  <c:v>14.53595339081845</c:v>
                </c:pt>
              </c:numCache>
            </c:numRef>
          </c:val>
          <c:shape val="box"/>
        </c:ser>
        <c:ser>
          <c:idx val="7"/>
          <c:order val="7"/>
          <c:tx>
            <c:strRef>
              <c:f>Обработка!$G$16</c:f>
              <c:strCache>
                <c:ptCount val="1"/>
                <c:pt idx="0">
                  <c:v>[ 1.75650029632379; 2.37565473071299 ]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Обработка!$H$16</c:f>
              <c:numCache>
                <c:ptCount val="1"/>
                <c:pt idx="0">
                  <c:v>9.690635593878968</c:v>
                </c:pt>
              </c:numCache>
            </c:numRef>
          </c:val>
          <c:shape val="box"/>
        </c:ser>
        <c:gapDepth val="0"/>
        <c:shape val="box"/>
        <c:axId val="40292156"/>
        <c:axId val="27085085"/>
      </c:bar3DChart>
      <c:catAx>
        <c:axId val="40292156"/>
        <c:scaling>
          <c:orientation val="minMax"/>
        </c:scaling>
        <c:axPos val="b"/>
        <c:delete val="0"/>
        <c:numFmt formatCode="General" sourceLinked="1"/>
        <c:majorTickMark val="out"/>
        <c:minorTickMark val="none"/>
        <c:tickLblPos val="none"/>
        <c:crossAx val="27085085"/>
        <c:crosses val="autoZero"/>
        <c:auto val="0"/>
        <c:lblOffset val="100"/>
        <c:noMultiLvlLbl val="0"/>
      </c:catAx>
      <c:valAx>
        <c:axId val="27085085"/>
        <c:scaling>
          <c:orientation val="minMax"/>
        </c:scaling>
        <c:axPos val="l"/>
        <c:majorGridlines/>
        <c:delete val="0"/>
        <c:numFmt formatCode="General" sourceLinked="1"/>
        <c:majorTickMark val="out"/>
        <c:minorTickMark val="none"/>
        <c:tickLblPos val="nextTo"/>
        <c:crossAx val="40292156"/>
        <c:crossesAt val="1"/>
        <c:crossBetween val="between"/>
        <c:dispUnits/>
      </c:valAx>
      <c:spPr>
        <a:noFill/>
        <a:ln>
          <a:noFill/>
        </a:ln>
      </c:spPr>
    </c:plotArea>
    <c:legend>
      <c:legendPos val="r"/>
      <c:layout>
        <c:manualLayout>
          <c:xMode val="edge"/>
          <c:yMode val="edge"/>
          <c:x val="0.7815"/>
          <c:y val="0.29975"/>
        </c:manualLayout>
      </c:layout>
      <c:overlay val="0"/>
      <c:spPr>
        <a:noFill/>
      </c:spPr>
    </c:legend>
    <c:floor>
      <c:spPr>
        <a:solidFill>
          <a:srgbClr val="FFFFFF"/>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c:spPr>
  <c:txPr>
    <a:bodyPr vert="horz" rot="0"/>
    <a:lstStyle/>
    <a:p>
      <a:pPr>
        <a:defRPr lang="en-US" cap="none" sz="8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yr"/>
                <a:ea typeface="Arial Cyr"/>
                <a:cs typeface="Arial Cyr"/>
              </a:rPr>
              <a:t>Рис. 4. Гистограмма относительных частот, построенная для равноотстоящих вариант</a:t>
            </a:r>
          </a:p>
        </c:rich>
      </c:tx>
      <c:layout>
        <c:manualLayout>
          <c:xMode val="factor"/>
          <c:yMode val="factor"/>
          <c:x val="0"/>
          <c:y val="0.88625"/>
        </c:manualLayout>
      </c:layout>
      <c:spPr>
        <a:noFill/>
        <a:ln>
          <a:noFill/>
        </a:ln>
      </c:spPr>
    </c:title>
    <c:view3D>
      <c:rotX val="20"/>
      <c:rotY val="10"/>
      <c:depthPercent val="200"/>
      <c:rAngAx val="0"/>
      <c:perspective val="35"/>
    </c:view3D>
    <c:plotArea>
      <c:layout>
        <c:manualLayout>
          <c:xMode val="edge"/>
          <c:yMode val="edge"/>
          <c:x val="0.02125"/>
          <c:y val="0.0225"/>
          <c:w val="0.74"/>
          <c:h val="0.864"/>
        </c:manualLayout>
      </c:layout>
      <c:bar3DChart>
        <c:barDir val="col"/>
        <c:grouping val="clustered"/>
        <c:varyColors val="0"/>
        <c:ser>
          <c:idx val="0"/>
          <c:order val="0"/>
          <c:tx>
            <c:strRef>
              <c:f>Обработка!$G$9</c:f>
              <c:strCache>
                <c:ptCount val="1"/>
                <c:pt idx="0">
                  <c:v>[-2.57758074440062;-1.95842631001142 )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Обработка!$I$9</c:f>
              <c:numCache>
                <c:ptCount val="1"/>
                <c:pt idx="0">
                  <c:v>0.048453177969394835</c:v>
                </c:pt>
              </c:numCache>
            </c:numRef>
          </c:val>
          <c:shape val="box"/>
        </c:ser>
        <c:ser>
          <c:idx val="1"/>
          <c:order val="1"/>
          <c:tx>
            <c:strRef>
              <c:f>Обработка!$G$10</c:f>
              <c:strCache>
                <c:ptCount val="1"/>
                <c:pt idx="0">
                  <c:v>[-1.95842631001142;-1.33927187562222 )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Обработка!$I$10</c:f>
              <c:numCache>
                <c:ptCount val="1"/>
                <c:pt idx="0">
                  <c:v>0.1453595339081845</c:v>
                </c:pt>
              </c:numCache>
            </c:numRef>
          </c:val>
          <c:shape val="box"/>
        </c:ser>
        <c:ser>
          <c:idx val="2"/>
          <c:order val="2"/>
          <c:tx>
            <c:strRef>
              <c:f>Обработка!$G$11</c:f>
              <c:strCache>
                <c:ptCount val="1"/>
                <c:pt idx="0">
                  <c:v>[-1.33927187562222;-.720117441233015 )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Обработка!$I$11</c:f>
              <c:numCache>
                <c:ptCount val="1"/>
                <c:pt idx="0">
                  <c:v>0.2584169491701058</c:v>
                </c:pt>
              </c:numCache>
            </c:numRef>
          </c:val>
          <c:shape val="box"/>
        </c:ser>
        <c:ser>
          <c:idx val="3"/>
          <c:order val="3"/>
          <c:tx>
            <c:strRef>
              <c:f>Обработка!$G$12</c:f>
              <c:strCache>
                <c:ptCount val="1"/>
                <c:pt idx="0">
                  <c:v>[-.720117441233015;-.100963006843813 )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Обработка!$I$12</c:f>
              <c:numCache>
                <c:ptCount val="1"/>
                <c:pt idx="0">
                  <c:v>0.3391722457857639</c:v>
                </c:pt>
              </c:numCache>
            </c:numRef>
          </c:val>
          <c:shape val="box"/>
        </c:ser>
        <c:ser>
          <c:idx val="4"/>
          <c:order val="4"/>
          <c:tx>
            <c:strRef>
              <c:f>Обработка!$G$13</c:f>
              <c:strCache>
                <c:ptCount val="1"/>
                <c:pt idx="0">
                  <c:v>[-.100963006843813; .518191427545389 )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Обработка!$I$13</c:f>
              <c:numCache>
                <c:ptCount val="1"/>
                <c:pt idx="0">
                  <c:v>0.290719067816369</c:v>
                </c:pt>
              </c:numCache>
            </c:numRef>
          </c:val>
          <c:shape val="box"/>
        </c:ser>
        <c:ser>
          <c:idx val="5"/>
          <c:order val="5"/>
          <c:tx>
            <c:strRef>
              <c:f>Обработка!$G$14</c:f>
              <c:strCache>
                <c:ptCount val="1"/>
                <c:pt idx="0">
                  <c:v>[ .518191427545389; 1.13734586193459 )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Обработка!$I$14</c:f>
              <c:numCache>
                <c:ptCount val="1"/>
                <c:pt idx="0">
                  <c:v>0.290719067816369</c:v>
                </c:pt>
              </c:numCache>
            </c:numRef>
          </c:val>
          <c:shape val="box"/>
        </c:ser>
        <c:ser>
          <c:idx val="6"/>
          <c:order val="6"/>
          <c:tx>
            <c:strRef>
              <c:f>Обработка!$G$15</c:f>
              <c:strCache>
                <c:ptCount val="1"/>
                <c:pt idx="0">
                  <c:v>[ 1.13734586193459; 1.75650029632379 )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Обработка!$I$15</c:f>
              <c:numCache>
                <c:ptCount val="1"/>
                <c:pt idx="0">
                  <c:v>0.1453595339081845</c:v>
                </c:pt>
              </c:numCache>
            </c:numRef>
          </c:val>
          <c:shape val="box"/>
        </c:ser>
        <c:ser>
          <c:idx val="7"/>
          <c:order val="7"/>
          <c:tx>
            <c:strRef>
              <c:f>Обработка!$G$16</c:f>
              <c:strCache>
                <c:ptCount val="1"/>
                <c:pt idx="0">
                  <c:v>[ 1.75650029632379; 2.37565473071299 ]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Обработка!$I$16</c:f>
              <c:numCache>
                <c:ptCount val="1"/>
                <c:pt idx="0">
                  <c:v>0.09690635593878967</c:v>
                </c:pt>
              </c:numCache>
            </c:numRef>
          </c:val>
          <c:shape val="box"/>
        </c:ser>
        <c:gapDepth val="0"/>
        <c:shape val="box"/>
        <c:axId val="42439174"/>
        <c:axId val="46408247"/>
      </c:bar3DChart>
      <c:catAx>
        <c:axId val="42439174"/>
        <c:scaling>
          <c:orientation val="minMax"/>
        </c:scaling>
        <c:axPos val="b"/>
        <c:delete val="0"/>
        <c:numFmt formatCode="General" sourceLinked="1"/>
        <c:majorTickMark val="out"/>
        <c:minorTickMark val="none"/>
        <c:tickLblPos val="none"/>
        <c:crossAx val="46408247"/>
        <c:crosses val="autoZero"/>
        <c:auto val="0"/>
        <c:lblOffset val="100"/>
        <c:noMultiLvlLbl val="0"/>
      </c:catAx>
      <c:valAx>
        <c:axId val="46408247"/>
        <c:scaling>
          <c:orientation val="minMax"/>
        </c:scaling>
        <c:axPos val="l"/>
        <c:majorGridlines/>
        <c:delete val="0"/>
        <c:numFmt formatCode="General" sourceLinked="1"/>
        <c:majorTickMark val="out"/>
        <c:minorTickMark val="none"/>
        <c:tickLblPos val="nextTo"/>
        <c:crossAx val="42439174"/>
        <c:crossesAt val="1"/>
        <c:crossBetween val="between"/>
        <c:dispUnits/>
      </c:valAx>
      <c:spPr>
        <a:noFill/>
        <a:ln>
          <a:noFill/>
        </a:ln>
      </c:spPr>
    </c:plotArea>
    <c:legend>
      <c:legendPos val="r"/>
      <c:layout>
        <c:manualLayout>
          <c:xMode val="edge"/>
          <c:yMode val="edge"/>
          <c:x val="0.77575"/>
          <c:y val="0.28175"/>
        </c:manualLayout>
      </c:layout>
      <c:overlay val="0"/>
      <c:spPr>
        <a:noFill/>
      </c:spPr>
    </c:legend>
    <c:floor>
      <c:spPr>
        <a:solidFill>
          <a:srgbClr val="FFFFFF"/>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c:spPr>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142875</xdr:rowOff>
    </xdr:from>
    <xdr:to>
      <xdr:col>6</xdr:col>
      <xdr:colOff>19050</xdr:colOff>
      <xdr:row>43</xdr:row>
      <xdr:rowOff>133350</xdr:rowOff>
    </xdr:to>
    <xdr:graphicFrame>
      <xdr:nvGraphicFramePr>
        <xdr:cNvPr id="1" name="Chart 1"/>
        <xdr:cNvGraphicFramePr/>
      </xdr:nvGraphicFramePr>
      <xdr:xfrm>
        <a:off x="152400" y="5248275"/>
        <a:ext cx="629602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57150</xdr:rowOff>
    </xdr:from>
    <xdr:to>
      <xdr:col>6</xdr:col>
      <xdr:colOff>0</xdr:colOff>
      <xdr:row>98</xdr:row>
      <xdr:rowOff>47625</xdr:rowOff>
    </xdr:to>
    <xdr:graphicFrame>
      <xdr:nvGraphicFramePr>
        <xdr:cNvPr id="2" name="Chart 2"/>
        <xdr:cNvGraphicFramePr/>
      </xdr:nvGraphicFramePr>
      <xdr:xfrm>
        <a:off x="142875" y="14068425"/>
        <a:ext cx="6286500" cy="37147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130</xdr:row>
      <xdr:rowOff>9525</xdr:rowOff>
    </xdr:from>
    <xdr:to>
      <xdr:col>5</xdr:col>
      <xdr:colOff>1704975</xdr:colOff>
      <xdr:row>153</xdr:row>
      <xdr:rowOff>0</xdr:rowOff>
    </xdr:to>
    <xdr:graphicFrame>
      <xdr:nvGraphicFramePr>
        <xdr:cNvPr id="3" name="Chart 3"/>
        <xdr:cNvGraphicFramePr/>
      </xdr:nvGraphicFramePr>
      <xdr:xfrm>
        <a:off x="152400" y="22926675"/>
        <a:ext cx="6276975" cy="37147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11</xdr:row>
      <xdr:rowOff>66675</xdr:rowOff>
    </xdr:from>
    <xdr:to>
      <xdr:col>6</xdr:col>
      <xdr:colOff>76200</xdr:colOff>
      <xdr:row>20</xdr:row>
      <xdr:rowOff>85725</xdr:rowOff>
    </xdr:to>
    <xdr:sp>
      <xdr:nvSpPr>
        <xdr:cNvPr id="4" name="Текст 6"/>
        <xdr:cNvSpPr txBox="1">
          <a:spLocks noChangeArrowheads="1"/>
        </xdr:cNvSpPr>
      </xdr:nvSpPr>
      <xdr:spPr>
        <a:xfrm>
          <a:off x="76200" y="3714750"/>
          <a:ext cx="6429375" cy="1476375"/>
        </a:xfrm>
        <a:prstGeom prst="rect">
          <a:avLst/>
        </a:prstGeom>
        <a:solidFill>
          <a:srgbClr val="FFFFFF"/>
        </a:solidFill>
        <a:ln w="1" cmpd="sng">
          <a:noFill/>
        </a:ln>
      </xdr:spPr>
      <xdr:txBody>
        <a:bodyPr vertOverflow="clip" wrap="square"/>
        <a:p>
          <a:pPr algn="l">
            <a:defRPr/>
          </a:pPr>
          <a:r>
            <a:rPr lang="en-US" cap="none" sz="1400" b="0" i="0" u="none" baseline="0"/>
            <a:t>        На основе найденного непрерывного вариационного ряда могут быть построены полигон и гистограмма частот, полигон и гистограмма относительный частот, а также эмпирическая функция распределения (накопленная относительная частота). Результаты представлены на рисунках 1 - 5.</a:t>
          </a:r>
        </a:p>
      </xdr:txBody>
    </xdr:sp>
    <xdr:clientData/>
  </xdr:twoCellAnchor>
  <xdr:twoCellAnchor>
    <xdr:from>
      <xdr:col>1</xdr:col>
      <xdr:colOff>0</xdr:colOff>
      <xdr:row>44</xdr:row>
      <xdr:rowOff>38100</xdr:rowOff>
    </xdr:from>
    <xdr:to>
      <xdr:col>6</xdr:col>
      <xdr:colOff>9525</xdr:colOff>
      <xdr:row>74</xdr:row>
      <xdr:rowOff>95250</xdr:rowOff>
    </xdr:to>
    <xdr:graphicFrame>
      <xdr:nvGraphicFramePr>
        <xdr:cNvPr id="5" name="Chart 7"/>
        <xdr:cNvGraphicFramePr/>
      </xdr:nvGraphicFramePr>
      <xdr:xfrm>
        <a:off x="142875" y="9029700"/>
        <a:ext cx="6296025" cy="49149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99</xdr:row>
      <xdr:rowOff>123825</xdr:rowOff>
    </xdr:from>
    <xdr:to>
      <xdr:col>6</xdr:col>
      <xdr:colOff>9525</xdr:colOff>
      <xdr:row>129</xdr:row>
      <xdr:rowOff>19050</xdr:rowOff>
    </xdr:to>
    <xdr:graphicFrame>
      <xdr:nvGraphicFramePr>
        <xdr:cNvPr id="6" name="Chart 8"/>
        <xdr:cNvGraphicFramePr/>
      </xdr:nvGraphicFramePr>
      <xdr:xfrm>
        <a:off x="152400" y="18021300"/>
        <a:ext cx="6286500" cy="47529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66675</xdr:rowOff>
    </xdr:from>
    <xdr:to>
      <xdr:col>6</xdr:col>
      <xdr:colOff>95250</xdr:colOff>
      <xdr:row>1</xdr:row>
      <xdr:rowOff>19050</xdr:rowOff>
    </xdr:to>
    <xdr:sp>
      <xdr:nvSpPr>
        <xdr:cNvPr id="7" name="Текст 5"/>
        <xdr:cNvSpPr txBox="1">
          <a:spLocks noChangeArrowheads="1"/>
        </xdr:cNvSpPr>
      </xdr:nvSpPr>
      <xdr:spPr>
        <a:xfrm>
          <a:off x="57150" y="66675"/>
          <a:ext cx="6467475" cy="1428750"/>
        </a:xfrm>
        <a:prstGeom prst="rect">
          <a:avLst/>
        </a:prstGeom>
        <a:solidFill>
          <a:srgbClr val="FFFFFF"/>
        </a:solidFill>
        <a:ln w="1" cmpd="sng">
          <a:noFill/>
        </a:ln>
      </xdr:spPr>
      <xdr:txBody>
        <a:bodyPr vertOverflow="clip" wrap="square"/>
        <a:p>
          <a:pPr algn="l">
            <a:defRPr/>
          </a:pPr>
          <a:r>
            <a:rPr lang="en-US" cap="none" sz="1400" b="0" i="0" u="none" baseline="0">
              <a:latin typeface="Times New Roman CYR"/>
              <a:ea typeface="Times New Roman CYR"/>
              <a:cs typeface="Times New Roman CYR"/>
            </a:rPr>
            <a:t>        Исходными данными для анализа являются 100 вариант.
        2.1. Построение непрерывного вариационного ряда включает сортировку исходных вариант по возрастанию, разбиение интервала от минимального до максимального значения на 8 интервалов и определение частот </a:t>
          </a:r>
          <a:r>
            <a:rPr lang="en-US" cap="none" sz="1400" b="0" i="1" u="none" baseline="0">
              <a:latin typeface="Times New Roman CYR"/>
              <a:ea typeface="Times New Roman CYR"/>
              <a:cs typeface="Times New Roman CYR"/>
            </a:rPr>
            <a:t>n</a:t>
          </a:r>
          <a:r>
            <a:rPr lang="en-US" cap="none" sz="1400" b="0" i="1" u="none" baseline="-25000">
              <a:latin typeface="Times New Roman CYR"/>
              <a:ea typeface="Times New Roman CYR"/>
              <a:cs typeface="Times New Roman CYR"/>
            </a:rPr>
            <a:t>i</a:t>
          </a:r>
          <a:r>
            <a:rPr lang="en-US" cap="none" sz="1400" b="0" i="0" u="none" baseline="0">
              <a:latin typeface="Times New Roman CYR"/>
              <a:ea typeface="Times New Roman CYR"/>
              <a:cs typeface="Times New Roman CYR"/>
            </a:rPr>
            <a:t> как числа вариант, попавших в </a:t>
          </a:r>
          <a:r>
            <a:rPr lang="en-US" cap="none" sz="1400" b="0" i="1" u="none" baseline="0">
              <a:latin typeface="Times New Roman CYR"/>
              <a:ea typeface="Times New Roman CYR"/>
              <a:cs typeface="Times New Roman CYR"/>
            </a:rPr>
            <a:t>i</a:t>
          </a:r>
          <a:r>
            <a:rPr lang="en-US" cap="none" sz="1400" b="0" i="0" u="none" baseline="0">
              <a:latin typeface="Times New Roman CYR"/>
              <a:ea typeface="Times New Roman CYR"/>
              <a:cs typeface="Times New Roman CYR"/>
            </a:rPr>
            <a:t>-й интервал.
        Непрерывный вариационный ряд приведен в табл. 1.</a:t>
          </a:r>
        </a:p>
      </xdr:txBody>
    </xdr:sp>
    <xdr:clientData/>
  </xdr:twoCellAnchor>
  <xdr:twoCellAnchor>
    <xdr:from>
      <xdr:col>0</xdr:col>
      <xdr:colOff>76200</xdr:colOff>
      <xdr:row>154</xdr:row>
      <xdr:rowOff>47625</xdr:rowOff>
    </xdr:from>
    <xdr:to>
      <xdr:col>6</xdr:col>
      <xdr:colOff>85725</xdr:colOff>
      <xdr:row>159</xdr:row>
      <xdr:rowOff>28575</xdr:rowOff>
    </xdr:to>
    <xdr:sp>
      <xdr:nvSpPr>
        <xdr:cNvPr id="8" name="Текст 9"/>
        <xdr:cNvSpPr txBox="1">
          <a:spLocks noChangeArrowheads="1"/>
        </xdr:cNvSpPr>
      </xdr:nvSpPr>
      <xdr:spPr>
        <a:xfrm>
          <a:off x="76200" y="26936700"/>
          <a:ext cx="6438900" cy="790575"/>
        </a:xfrm>
        <a:prstGeom prst="rect">
          <a:avLst/>
        </a:prstGeom>
        <a:solidFill>
          <a:srgbClr val="FFFFFF"/>
        </a:solidFill>
        <a:ln w="1" cmpd="sng">
          <a:noFill/>
        </a:ln>
      </xdr:spPr>
      <xdr:txBody>
        <a:bodyPr vertOverflow="clip" wrap="square"/>
        <a:p>
          <a:pPr algn="l">
            <a:defRPr/>
          </a:pPr>
          <a:r>
            <a:rPr lang="en-US" cap="none" sz="1400" b="0" i="0" u="none" baseline="0"/>
            <a:t>        2.2. Нахождение точечных оценок.
        Точечная оценка математического ожидания может быть найдена как выборочное среднее:</a:t>
          </a:r>
        </a:p>
      </xdr:txBody>
    </xdr:sp>
    <xdr:clientData/>
  </xdr:twoCellAnchor>
  <xdr:twoCellAnchor>
    <xdr:from>
      <xdr:col>0</xdr:col>
      <xdr:colOff>47625</xdr:colOff>
      <xdr:row>172</xdr:row>
      <xdr:rowOff>142875</xdr:rowOff>
    </xdr:from>
    <xdr:to>
      <xdr:col>6</xdr:col>
      <xdr:colOff>95250</xdr:colOff>
      <xdr:row>180</xdr:row>
      <xdr:rowOff>57150</xdr:rowOff>
    </xdr:to>
    <xdr:sp>
      <xdr:nvSpPr>
        <xdr:cNvPr id="9" name="Текст 11"/>
        <xdr:cNvSpPr txBox="1">
          <a:spLocks noChangeArrowheads="1"/>
        </xdr:cNvSpPr>
      </xdr:nvSpPr>
      <xdr:spPr>
        <a:xfrm>
          <a:off x="47625" y="30041850"/>
          <a:ext cx="6477000" cy="1209675"/>
        </a:xfrm>
        <a:prstGeom prst="rect">
          <a:avLst/>
        </a:prstGeom>
        <a:solidFill>
          <a:srgbClr val="FFFFFF"/>
        </a:solidFill>
        <a:ln w="1" cmpd="sng">
          <a:noFill/>
        </a:ln>
      </xdr:spPr>
      <xdr:txBody>
        <a:bodyPr vertOverflow="clip" wrap="square"/>
        <a:p>
          <a:pPr algn="l">
            <a:defRPr/>
          </a:pPr>
          <a:r>
            <a:rPr lang="en-US" cap="none" sz="1400" b="0" i="0" u="none" baseline="0"/>
            <a:t>        Несмещенная оценка дисперсии может быть найдена как центральный эмпирический момент второго порядка. При этом уменьшение степеней свободы за счет "изьятия" одной числовой характеристики из выборки учитывается умножением на корректирующий множитель (N-1)/N.</a:t>
          </a:r>
        </a:p>
      </xdr:txBody>
    </xdr:sp>
    <xdr:clientData/>
  </xdr:twoCellAnchor>
  <xdr:twoCellAnchor>
    <xdr:from>
      <xdr:col>0</xdr:col>
      <xdr:colOff>47625</xdr:colOff>
      <xdr:row>162</xdr:row>
      <xdr:rowOff>28575</xdr:rowOff>
    </xdr:from>
    <xdr:to>
      <xdr:col>6</xdr:col>
      <xdr:colOff>95250</xdr:colOff>
      <xdr:row>166</xdr:row>
      <xdr:rowOff>114300</xdr:rowOff>
    </xdr:to>
    <xdr:sp>
      <xdr:nvSpPr>
        <xdr:cNvPr id="10" name="Текст 13"/>
        <xdr:cNvSpPr txBox="1">
          <a:spLocks noChangeArrowheads="1"/>
        </xdr:cNvSpPr>
      </xdr:nvSpPr>
      <xdr:spPr>
        <a:xfrm>
          <a:off x="47625" y="28213050"/>
          <a:ext cx="6477000" cy="733425"/>
        </a:xfrm>
        <a:prstGeom prst="rect">
          <a:avLst/>
        </a:prstGeom>
        <a:solidFill>
          <a:srgbClr val="FFFFFF"/>
        </a:solidFill>
        <a:ln w="1" cmpd="sng">
          <a:noFill/>
        </a:ln>
      </xdr:spPr>
      <xdr:txBody>
        <a:bodyPr vertOverflow="clip" wrap="square"/>
        <a:p>
          <a:pPr algn="l">
            <a:defRPr/>
          </a:pPr>
          <a:r>
            <a:rPr lang="en-US" cap="none" sz="1400" b="0" i="0" u="none" baseline="0"/>
            <a:t>        В качестве оценки "центра" распределения используют также медиану, которая может быть найдена как варианта, делящая вариационный ряд на две части, равные по числу вариант:</a:t>
          </a:r>
        </a:p>
      </xdr:txBody>
    </xdr:sp>
    <xdr:clientData/>
  </xdr:twoCellAnchor>
  <xdr:twoCellAnchor>
    <xdr:from>
      <xdr:col>0</xdr:col>
      <xdr:colOff>66675</xdr:colOff>
      <xdr:row>184</xdr:row>
      <xdr:rowOff>76200</xdr:rowOff>
    </xdr:from>
    <xdr:to>
      <xdr:col>6</xdr:col>
      <xdr:colOff>114300</xdr:colOff>
      <xdr:row>188</xdr:row>
      <xdr:rowOff>142875</xdr:rowOff>
    </xdr:to>
    <xdr:sp>
      <xdr:nvSpPr>
        <xdr:cNvPr id="11" name="Текст 15"/>
        <xdr:cNvSpPr txBox="1">
          <a:spLocks noChangeArrowheads="1"/>
        </xdr:cNvSpPr>
      </xdr:nvSpPr>
      <xdr:spPr>
        <a:xfrm>
          <a:off x="66675" y="31918275"/>
          <a:ext cx="6477000" cy="714375"/>
        </a:xfrm>
        <a:prstGeom prst="rect">
          <a:avLst/>
        </a:prstGeom>
        <a:solidFill>
          <a:srgbClr val="FFFFFF"/>
        </a:solidFill>
        <a:ln w="1" cmpd="sng">
          <a:noFill/>
        </a:ln>
      </xdr:spPr>
      <xdr:txBody>
        <a:bodyPr vertOverflow="clip" wrap="square"/>
        <a:p>
          <a:pPr algn="l">
            <a:defRPr/>
          </a:pPr>
          <a:r>
            <a:rPr lang="en-US" cap="none" sz="1400" b="0" i="0" u="none" baseline="0"/>
            <a:t>        Несмещенная оценка среднего квадратического отклонения (иначе, стандартного отклонения) может быть найдена как корень квадратный из дисперсии:</a:t>
          </a:r>
        </a:p>
      </xdr:txBody>
    </xdr:sp>
    <xdr:clientData/>
  </xdr:twoCellAnchor>
  <xdr:twoCellAnchor>
    <xdr:from>
      <xdr:col>0</xdr:col>
      <xdr:colOff>47625</xdr:colOff>
      <xdr:row>191</xdr:row>
      <xdr:rowOff>76200</xdr:rowOff>
    </xdr:from>
    <xdr:to>
      <xdr:col>6</xdr:col>
      <xdr:colOff>95250</xdr:colOff>
      <xdr:row>194</xdr:row>
      <xdr:rowOff>66675</xdr:rowOff>
    </xdr:to>
    <xdr:sp>
      <xdr:nvSpPr>
        <xdr:cNvPr id="12" name="Текст 17"/>
        <xdr:cNvSpPr txBox="1">
          <a:spLocks noChangeArrowheads="1"/>
        </xdr:cNvSpPr>
      </xdr:nvSpPr>
      <xdr:spPr>
        <a:xfrm>
          <a:off x="47625" y="33051750"/>
          <a:ext cx="6477000" cy="476250"/>
        </a:xfrm>
        <a:prstGeom prst="rect">
          <a:avLst/>
        </a:prstGeom>
        <a:solidFill>
          <a:srgbClr val="FFFFFF"/>
        </a:solidFill>
        <a:ln w="1" cmpd="sng">
          <a:noFill/>
        </a:ln>
      </xdr:spPr>
      <xdr:txBody>
        <a:bodyPr vertOverflow="clip" wrap="square"/>
        <a:p>
          <a:pPr algn="l">
            <a:defRPr/>
          </a:pPr>
          <a:r>
            <a:rPr lang="en-US" cap="none" sz="1400" b="0" i="0" u="none" baseline="0"/>
            <a:t>        В качестве оценки степени рассеяния может быть также использовано среднее абсолютное отклонение:</a:t>
          </a:r>
        </a:p>
      </xdr:txBody>
    </xdr:sp>
    <xdr:clientData/>
  </xdr:twoCellAnchor>
  <xdr:twoCellAnchor>
    <xdr:from>
      <xdr:col>0</xdr:col>
      <xdr:colOff>57150</xdr:colOff>
      <xdr:row>198</xdr:row>
      <xdr:rowOff>47625</xdr:rowOff>
    </xdr:from>
    <xdr:to>
      <xdr:col>6</xdr:col>
      <xdr:colOff>114300</xdr:colOff>
      <xdr:row>201</xdr:row>
      <xdr:rowOff>38100</xdr:rowOff>
    </xdr:to>
    <xdr:sp>
      <xdr:nvSpPr>
        <xdr:cNvPr id="13" name="Текст 19"/>
        <xdr:cNvSpPr txBox="1">
          <a:spLocks noChangeArrowheads="1"/>
        </xdr:cNvSpPr>
      </xdr:nvSpPr>
      <xdr:spPr>
        <a:xfrm>
          <a:off x="57150" y="34156650"/>
          <a:ext cx="6486525" cy="476250"/>
        </a:xfrm>
        <a:prstGeom prst="rect">
          <a:avLst/>
        </a:prstGeom>
        <a:solidFill>
          <a:srgbClr val="FFFFFF"/>
        </a:solidFill>
        <a:ln w="1" cmpd="sng">
          <a:noFill/>
        </a:ln>
      </xdr:spPr>
      <xdr:txBody>
        <a:bodyPr vertOverflow="clip" wrap="square"/>
        <a:p>
          <a:pPr algn="l">
            <a:defRPr/>
          </a:pPr>
          <a:r>
            <a:rPr lang="en-US" cap="none" sz="1400" b="0" i="0" u="none" baseline="0"/>
            <a:t>        Для оценки степени отклонения эмпирического распределения от нормального могут быть использованы оценки асимметрии и эксцесса:</a:t>
          </a:r>
        </a:p>
      </xdr:txBody>
    </xdr:sp>
    <xdr:clientData/>
  </xdr:twoCellAnchor>
  <xdr:twoCellAnchor>
    <xdr:from>
      <xdr:col>0</xdr:col>
      <xdr:colOff>57150</xdr:colOff>
      <xdr:row>209</xdr:row>
      <xdr:rowOff>76200</xdr:rowOff>
    </xdr:from>
    <xdr:to>
      <xdr:col>6</xdr:col>
      <xdr:colOff>95250</xdr:colOff>
      <xdr:row>215</xdr:row>
      <xdr:rowOff>76200</xdr:rowOff>
    </xdr:to>
    <xdr:sp>
      <xdr:nvSpPr>
        <xdr:cNvPr id="14" name="Текст 22"/>
        <xdr:cNvSpPr txBox="1">
          <a:spLocks noChangeArrowheads="1"/>
        </xdr:cNvSpPr>
      </xdr:nvSpPr>
      <xdr:spPr>
        <a:xfrm>
          <a:off x="57150" y="35966400"/>
          <a:ext cx="6467475" cy="971550"/>
        </a:xfrm>
        <a:prstGeom prst="rect">
          <a:avLst/>
        </a:prstGeom>
        <a:solidFill>
          <a:srgbClr val="FFFFFF"/>
        </a:solidFill>
        <a:ln w="1" cmpd="sng">
          <a:noFill/>
        </a:ln>
      </xdr:spPr>
      <xdr:txBody>
        <a:bodyPr vertOverflow="clip" wrap="square"/>
        <a:p>
          <a:pPr algn="l">
            <a:defRPr/>
          </a:pPr>
          <a:r>
            <a:rPr lang="en-US" cap="none" sz="1400" b="0" i="0" u="none" baseline="0"/>
            <a:t>        2.3. Нахождение интервальных оценок.
        Считая, что количественный признак генеральной совокупности распределен нормально, найдем доверительный интервал, покрывающий с вероятностью 0,95 неизвестное математическое ожидание:</a:t>
          </a:r>
        </a:p>
      </xdr:txBody>
    </xdr:sp>
    <xdr:clientData/>
  </xdr:twoCellAnchor>
  <xdr:twoCellAnchor>
    <xdr:from>
      <xdr:col>0</xdr:col>
      <xdr:colOff>28575</xdr:colOff>
      <xdr:row>219</xdr:row>
      <xdr:rowOff>28575</xdr:rowOff>
    </xdr:from>
    <xdr:to>
      <xdr:col>6</xdr:col>
      <xdr:colOff>114300</xdr:colOff>
      <xdr:row>222</xdr:row>
      <xdr:rowOff>47625</xdr:rowOff>
    </xdr:to>
    <xdr:sp>
      <xdr:nvSpPr>
        <xdr:cNvPr id="15" name="Текст 25"/>
        <xdr:cNvSpPr txBox="1">
          <a:spLocks noChangeArrowheads="1"/>
        </xdr:cNvSpPr>
      </xdr:nvSpPr>
      <xdr:spPr>
        <a:xfrm>
          <a:off x="28575" y="37538025"/>
          <a:ext cx="6515100" cy="504825"/>
        </a:xfrm>
        <a:prstGeom prst="rect">
          <a:avLst/>
        </a:prstGeom>
        <a:solidFill>
          <a:srgbClr val="FFFFFF"/>
        </a:solidFill>
        <a:ln w="1" cmpd="sng">
          <a:noFill/>
        </a:ln>
      </xdr:spPr>
      <xdr:txBody>
        <a:bodyPr vertOverflow="clip" wrap="square"/>
        <a:p>
          <a:pPr algn="l">
            <a:defRPr/>
          </a:pPr>
          <a:r>
            <a:rPr lang="en-US" cap="none" sz="1400" b="0" i="0" u="none" baseline="0"/>
            <a:t>        Доверительные интервалы для оценки среднего квадратического отклонения:</a:t>
          </a:r>
        </a:p>
      </xdr:txBody>
    </xdr:sp>
    <xdr:clientData/>
  </xdr:twoCellAnchor>
  <xdr:twoCellAnchor>
    <xdr:from>
      <xdr:col>0</xdr:col>
      <xdr:colOff>47625</xdr:colOff>
      <xdr:row>224</xdr:row>
      <xdr:rowOff>38100</xdr:rowOff>
    </xdr:from>
    <xdr:to>
      <xdr:col>6</xdr:col>
      <xdr:colOff>114300</xdr:colOff>
      <xdr:row>226</xdr:row>
      <xdr:rowOff>38100</xdr:rowOff>
    </xdr:to>
    <xdr:sp>
      <xdr:nvSpPr>
        <xdr:cNvPr id="16" name="Текст 26"/>
        <xdr:cNvSpPr txBox="1">
          <a:spLocks noChangeArrowheads="1"/>
        </xdr:cNvSpPr>
      </xdr:nvSpPr>
      <xdr:spPr>
        <a:xfrm>
          <a:off x="47625" y="38433375"/>
          <a:ext cx="6496050" cy="323850"/>
        </a:xfrm>
        <a:prstGeom prst="rect">
          <a:avLst/>
        </a:prstGeom>
        <a:solidFill>
          <a:srgbClr val="FFFFFF"/>
        </a:solidFill>
        <a:ln w="1" cmpd="sng">
          <a:noFill/>
        </a:ln>
      </xdr:spPr>
      <xdr:txBody>
        <a:bodyPr vertOverflow="clip" wrap="square"/>
        <a:p>
          <a:pPr algn="l">
            <a:defRPr/>
          </a:pPr>
          <a:r>
            <a:rPr lang="en-US" cap="none" sz="1400" b="0" i="0" u="none" baseline="0">
              <a:latin typeface="Times New Roman"/>
              <a:ea typeface="Times New Roman"/>
              <a:cs typeface="Times New Roman"/>
            </a:rPr>
            <a:t>        Где q=0,143 (найдено по таблице для </a:t>
          </a:r>
          <a:r>
            <a:rPr lang="en-US" cap="none" sz="1400" b="0" i="0" u="none" baseline="0">
              <a:latin typeface="symbol"/>
              <a:ea typeface="symbol"/>
              <a:cs typeface="symbol"/>
            </a:rPr>
            <a:t>g</a:t>
          </a:r>
          <a:r>
            <a:rPr lang="en-US" cap="none" sz="1400" b="0" i="0" u="none" baseline="0">
              <a:latin typeface="Times New Roman"/>
              <a:ea typeface="Times New Roman"/>
              <a:cs typeface="Times New Roman"/>
            </a:rPr>
            <a:t>=0,95 и N=100).</a:t>
          </a:r>
        </a:p>
      </xdr:txBody>
    </xdr:sp>
    <xdr:clientData/>
  </xdr:twoCellAnchor>
  <xdr:twoCellAnchor>
    <xdr:from>
      <xdr:col>0</xdr:col>
      <xdr:colOff>28575</xdr:colOff>
      <xdr:row>227</xdr:row>
      <xdr:rowOff>9525</xdr:rowOff>
    </xdr:from>
    <xdr:to>
      <xdr:col>6</xdr:col>
      <xdr:colOff>114300</xdr:colOff>
      <xdr:row>231</xdr:row>
      <xdr:rowOff>95250</xdr:rowOff>
    </xdr:to>
    <xdr:sp>
      <xdr:nvSpPr>
        <xdr:cNvPr id="17" name="Текст 27"/>
        <xdr:cNvSpPr txBox="1">
          <a:spLocks noChangeArrowheads="1"/>
        </xdr:cNvSpPr>
      </xdr:nvSpPr>
      <xdr:spPr>
        <a:xfrm>
          <a:off x="28575" y="38890575"/>
          <a:ext cx="6515100" cy="733425"/>
        </a:xfrm>
        <a:prstGeom prst="rect">
          <a:avLst/>
        </a:prstGeom>
        <a:solidFill>
          <a:srgbClr val="FFFFFF"/>
        </a:solidFill>
        <a:ln w="1" cmpd="sng">
          <a:noFill/>
        </a:ln>
      </xdr:spPr>
      <xdr:txBody>
        <a:bodyPr vertOverflow="clip" wrap="square"/>
        <a:p>
          <a:pPr algn="l">
            <a:defRPr/>
          </a:pPr>
          <a:r>
            <a:rPr lang="en-US" cap="none" sz="1400" b="0" i="0" u="none" baseline="0"/>
            <a:t>        2.4. Проверка гипотезы о нормальном распределении генеральной совокупности с использованием критерия согласия Пирсона.
        Теоретические частоты могут быть найдены из соотношения:</a:t>
          </a:r>
        </a:p>
      </xdr:txBody>
    </xdr:sp>
    <xdr:clientData/>
  </xdr:twoCellAnchor>
  <xdr:twoCellAnchor>
    <xdr:from>
      <xdr:col>0</xdr:col>
      <xdr:colOff>47625</xdr:colOff>
      <xdr:row>237</xdr:row>
      <xdr:rowOff>47625</xdr:rowOff>
    </xdr:from>
    <xdr:to>
      <xdr:col>3</xdr:col>
      <xdr:colOff>104775</xdr:colOff>
      <xdr:row>246</xdr:row>
      <xdr:rowOff>28575</xdr:rowOff>
    </xdr:to>
    <xdr:sp>
      <xdr:nvSpPr>
        <xdr:cNvPr id="18" name="Текст 29"/>
        <xdr:cNvSpPr txBox="1">
          <a:spLocks noChangeArrowheads="1"/>
        </xdr:cNvSpPr>
      </xdr:nvSpPr>
      <xdr:spPr>
        <a:xfrm>
          <a:off x="47625" y="40547925"/>
          <a:ext cx="2476500" cy="1438275"/>
        </a:xfrm>
        <a:prstGeom prst="rect">
          <a:avLst/>
        </a:prstGeom>
        <a:solidFill>
          <a:srgbClr val="FFFFFF"/>
        </a:solidFill>
        <a:ln w="1" cmpd="sng">
          <a:noFill/>
        </a:ln>
      </xdr:spPr>
      <xdr:txBody>
        <a:bodyPr vertOverflow="clip" wrap="square"/>
        <a:p>
          <a:pPr algn="ctr">
            <a:defRPr/>
          </a:pPr>
          <a:r>
            <a:rPr lang="en-US" cap="none" sz="1400" b="0" i="0" u="none" baseline="0"/>
            <a:t>Значения теоретических частот приведены в таблице 2.</a:t>
          </a:r>
        </a:p>
      </xdr:txBody>
    </xdr:sp>
    <xdr:clientData/>
  </xdr:twoCellAnchor>
  <xdr:twoCellAnchor>
    <xdr:from>
      <xdr:col>0</xdr:col>
      <xdr:colOff>28575</xdr:colOff>
      <xdr:row>247</xdr:row>
      <xdr:rowOff>38100</xdr:rowOff>
    </xdr:from>
    <xdr:to>
      <xdr:col>6</xdr:col>
      <xdr:colOff>114300</xdr:colOff>
      <xdr:row>248</xdr:row>
      <xdr:rowOff>133350</xdr:rowOff>
    </xdr:to>
    <xdr:sp>
      <xdr:nvSpPr>
        <xdr:cNvPr id="19" name="Текст 30"/>
        <xdr:cNvSpPr txBox="1">
          <a:spLocks noChangeArrowheads="1"/>
        </xdr:cNvSpPr>
      </xdr:nvSpPr>
      <xdr:spPr>
        <a:xfrm>
          <a:off x="28575" y="42157650"/>
          <a:ext cx="6515100" cy="257175"/>
        </a:xfrm>
        <a:prstGeom prst="rect">
          <a:avLst/>
        </a:prstGeom>
        <a:solidFill>
          <a:srgbClr val="FFFFFF"/>
        </a:solidFill>
        <a:ln w="1" cmpd="sng">
          <a:noFill/>
        </a:ln>
      </xdr:spPr>
      <xdr:txBody>
        <a:bodyPr vertOverflow="clip" wrap="square"/>
        <a:p>
          <a:pPr algn="l">
            <a:defRPr/>
          </a:pPr>
          <a:r>
            <a:rPr lang="en-US" cap="none" sz="1400" b="0" i="0" u="none" baseline="0"/>
            <a:t>        Наблюдаемое значение критерия Пирсона:</a:t>
          </a:r>
        </a:p>
      </xdr:txBody>
    </xdr:sp>
    <xdr:clientData/>
  </xdr:twoCellAnchor>
  <xdr:twoCellAnchor>
    <xdr:from>
      <xdr:col>0</xdr:col>
      <xdr:colOff>57150</xdr:colOff>
      <xdr:row>253</xdr:row>
      <xdr:rowOff>85725</xdr:rowOff>
    </xdr:from>
    <xdr:to>
      <xdr:col>6</xdr:col>
      <xdr:colOff>76200</xdr:colOff>
      <xdr:row>256</xdr:row>
      <xdr:rowOff>85725</xdr:rowOff>
    </xdr:to>
    <xdr:sp>
      <xdr:nvSpPr>
        <xdr:cNvPr id="20" name="Текст 32"/>
        <xdr:cNvSpPr txBox="1">
          <a:spLocks noChangeArrowheads="1"/>
        </xdr:cNvSpPr>
      </xdr:nvSpPr>
      <xdr:spPr>
        <a:xfrm>
          <a:off x="57150" y="43176825"/>
          <a:ext cx="6448425" cy="485775"/>
        </a:xfrm>
        <a:prstGeom prst="rect">
          <a:avLst/>
        </a:prstGeom>
        <a:solidFill>
          <a:srgbClr val="FFFFFF"/>
        </a:solidFill>
        <a:ln w="1" cmpd="sng">
          <a:noFill/>
        </a:ln>
      </xdr:spPr>
      <xdr:txBody>
        <a:bodyPr vertOverflow="clip" wrap="square"/>
        <a:p>
          <a:pPr algn="l">
            <a:defRPr/>
          </a:pPr>
          <a:r>
            <a:rPr lang="en-US" cap="none" sz="1400" b="0" i="0" u="none" baseline="0"/>
            <a:t>        Теоретическое значение критерия Пирсона для уровня значимости 0,95 и числа степеней свободы 8-3=5:</a:t>
          </a:r>
        </a:p>
      </xdr:txBody>
    </xdr:sp>
    <xdr:clientData/>
  </xdr:twoCellAnchor>
  <xdr:twoCellAnchor>
    <xdr:from>
      <xdr:col>0</xdr:col>
      <xdr:colOff>47625</xdr:colOff>
      <xdr:row>235</xdr:row>
      <xdr:rowOff>38100</xdr:rowOff>
    </xdr:from>
    <xdr:to>
      <xdr:col>5</xdr:col>
      <xdr:colOff>1628775</xdr:colOff>
      <xdr:row>236</xdr:row>
      <xdr:rowOff>133350</xdr:rowOff>
    </xdr:to>
    <xdr:sp>
      <xdr:nvSpPr>
        <xdr:cNvPr id="21" name="Текст 35"/>
        <xdr:cNvSpPr txBox="1">
          <a:spLocks noChangeArrowheads="1"/>
        </xdr:cNvSpPr>
      </xdr:nvSpPr>
      <xdr:spPr>
        <a:xfrm>
          <a:off x="47625" y="40214550"/>
          <a:ext cx="6305550" cy="257175"/>
        </a:xfrm>
        <a:prstGeom prst="rect">
          <a:avLst/>
        </a:prstGeom>
        <a:solidFill>
          <a:srgbClr val="FFFFFF"/>
        </a:solidFill>
        <a:ln w="1" cmpd="sng">
          <a:noFill/>
        </a:ln>
      </xdr:spPr>
      <xdr:txBody>
        <a:bodyPr vertOverflow="clip" wrap="square"/>
        <a:p>
          <a:pPr algn="l">
            <a:defRPr/>
          </a:pPr>
          <a:r>
            <a:rPr lang="en-US" cap="none" sz="1400" b="0" i="0" u="none" baseline="0"/>
            <a:t>где Ф(t) - функция Лапласа.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vmlDrawing" Target="../drawings/vmlDrawing2.vml" /><Relationship Id="rId14" Type="http://schemas.openxmlformats.org/officeDocument/2006/relationships/drawing" Target="../drawings/drawing1.xm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100"/>
  <sheetViews>
    <sheetView workbookViewId="0" topLeftCell="A1">
      <selection activeCell="A1" sqref="A1"/>
    </sheetView>
  </sheetViews>
  <sheetFormatPr defaultColWidth="9.00390625" defaultRowHeight="12.75" zeroHeight="1"/>
  <cols>
    <col min="1" max="1" width="12.00390625" style="10" customWidth="1"/>
    <col min="2" max="16384" width="0" style="0" hidden="1" customWidth="1"/>
  </cols>
  <sheetData>
    <row r="1" spans="1:5" ht="12.75">
      <c r="A1">
        <v>-0.3002321591338841</v>
      </c>
      <c r="B1" s="1"/>
      <c r="E1" t="s">
        <v>36</v>
      </c>
    </row>
    <row r="2" spans="1:5" ht="12.75">
      <c r="A2">
        <v>-1.2776831681549083</v>
      </c>
      <c r="B2" s="1"/>
      <c r="E2">
        <v>91.97320903476793</v>
      </c>
    </row>
    <row r="3" spans="1:5" ht="12.75">
      <c r="A3">
        <v>0.24425730771326926</v>
      </c>
      <c r="B3" s="1"/>
      <c r="E3">
        <v>95.80149960820563</v>
      </c>
    </row>
    <row r="4" spans="1:5" ht="12.75">
      <c r="A4">
        <v>1.2764735402015503</v>
      </c>
      <c r="B4" s="1"/>
      <c r="E4">
        <v>103.32788658852223</v>
      </c>
    </row>
    <row r="5" spans="1:5" ht="12.75">
      <c r="A5">
        <v>1.1983502190560102</v>
      </c>
      <c r="B5" s="1"/>
      <c r="E5">
        <v>91.80867007453344</v>
      </c>
    </row>
    <row r="6" spans="1:5" ht="12.75">
      <c r="A6">
        <v>1.733133103698492</v>
      </c>
      <c r="B6" s="1"/>
      <c r="E6">
        <v>119.08992999233305</v>
      </c>
    </row>
    <row r="7" spans="1:5" ht="12.75">
      <c r="A7">
        <v>-2.183587639592588</v>
      </c>
      <c r="B7" s="1"/>
      <c r="E7">
        <v>90.72724676807411</v>
      </c>
    </row>
    <row r="8" spans="1:5" ht="12.75">
      <c r="A8">
        <v>-0.23418124328600243</v>
      </c>
      <c r="B8" s="1"/>
      <c r="E8">
        <v>100.57307261158712</v>
      </c>
    </row>
    <row r="9" spans="1:5" ht="12.75">
      <c r="A9">
        <v>1.0950225259875879</v>
      </c>
      <c r="B9" s="1"/>
      <c r="E9">
        <v>109.94323272607289</v>
      </c>
    </row>
    <row r="10" spans="1:5" ht="12.75">
      <c r="A10">
        <v>-1.0867006494663656</v>
      </c>
      <c r="B10" s="1"/>
      <c r="E10">
        <v>122.10799721069634</v>
      </c>
    </row>
    <row r="11" spans="1:5" ht="12.75">
      <c r="A11">
        <v>-0.6902041604917031</v>
      </c>
      <c r="B11" s="1"/>
      <c r="E11">
        <v>77.6178810861893</v>
      </c>
    </row>
    <row r="12" spans="1:5" ht="12.75">
      <c r="A12">
        <v>-1.690432327450253</v>
      </c>
      <c r="B12" s="1"/>
      <c r="E12">
        <v>114.16046870872378</v>
      </c>
    </row>
    <row r="13" spans="1:5" ht="12.75">
      <c r="A13">
        <v>-1.8469108908902854</v>
      </c>
      <c r="B13" s="1"/>
      <c r="E13">
        <v>109.96665221464355</v>
      </c>
    </row>
    <row r="14" spans="1:5" ht="12.75">
      <c r="A14">
        <v>-0.9776294973562472</v>
      </c>
      <c r="B14" s="1"/>
      <c r="E14">
        <v>104.94380856252974</v>
      </c>
    </row>
    <row r="15" spans="1:5" ht="12.75">
      <c r="A15">
        <v>-0.77350705396384</v>
      </c>
      <c r="B15" s="1"/>
      <c r="E15">
        <v>94.41872660099762</v>
      </c>
    </row>
    <row r="16" spans="1:5" ht="12.75">
      <c r="A16">
        <v>-2.1179312170716003</v>
      </c>
      <c r="B16" s="1"/>
      <c r="E16">
        <v>99.97833128873026</v>
      </c>
    </row>
    <row r="17" spans="1:5" ht="12.75">
      <c r="A17">
        <v>-0.5679248715750873</v>
      </c>
      <c r="B17" s="1"/>
      <c r="E17">
        <v>101.33236426336225</v>
      </c>
    </row>
    <row r="18" spans="1:5" ht="12.75">
      <c r="A18">
        <v>-0.40404756873613223</v>
      </c>
      <c r="B18" s="1"/>
      <c r="E18">
        <v>109.18082605494419</v>
      </c>
    </row>
    <row r="19" spans="1:5" ht="12.75">
      <c r="A19">
        <v>0.1348530531686265</v>
      </c>
      <c r="B19" s="1"/>
      <c r="E19">
        <v>98.81217718211701</v>
      </c>
    </row>
    <row r="20" spans="1:5" ht="12.75">
      <c r="A20">
        <v>-0.3654929514596006</v>
      </c>
      <c r="B20" s="1"/>
      <c r="E20">
        <v>103.9240148907993</v>
      </c>
    </row>
    <row r="21" spans="1:5" ht="12.75">
      <c r="A21">
        <v>-0.3269906301284209</v>
      </c>
      <c r="B21" s="1"/>
      <c r="E21">
        <v>99.09043708612444</v>
      </c>
    </row>
    <row r="22" spans="1:5" ht="12.75">
      <c r="A22">
        <v>-0.3702405138028553</v>
      </c>
      <c r="B22" s="1"/>
      <c r="E22">
        <v>96.3281197778997</v>
      </c>
    </row>
    <row r="23" spans="1:5" ht="12.75">
      <c r="A23">
        <v>1.3426415534922853</v>
      </c>
      <c r="B23" s="1"/>
      <c r="E23">
        <v>99.02364606896299</v>
      </c>
    </row>
    <row r="24" spans="1:5" ht="12.75">
      <c r="A24">
        <v>-0.0852844550536247</v>
      </c>
      <c r="B24" s="1"/>
      <c r="E24">
        <v>97.42215095466236</v>
      </c>
    </row>
    <row r="25" spans="1:5" ht="12.75">
      <c r="A25">
        <v>-0.18615764929563738</v>
      </c>
      <c r="B25" s="1"/>
      <c r="E25">
        <v>102.6525185603532</v>
      </c>
    </row>
    <row r="26" spans="1:5" ht="12.75">
      <c r="A26">
        <v>-0.5132073965796735</v>
      </c>
      <c r="B26" s="1"/>
      <c r="E26">
        <v>96.93769723307923</v>
      </c>
    </row>
    <row r="27" spans="1:5" ht="12.75">
      <c r="A27">
        <v>1.9722119759535417</v>
      </c>
      <c r="B27" s="1"/>
      <c r="E27">
        <v>94.15832689919625</v>
      </c>
    </row>
    <row r="28" spans="1:5" ht="12.75">
      <c r="A28">
        <v>0.8656729733047541</v>
      </c>
      <c r="B28" s="1"/>
      <c r="E28">
        <v>113.07676029682625</v>
      </c>
    </row>
    <row r="29" spans="1:5" ht="12.75">
      <c r="A29">
        <v>2.375654730712995</v>
      </c>
      <c r="B29" s="1"/>
      <c r="E29">
        <v>92.91626409103628</v>
      </c>
    </row>
    <row r="30" spans="1:5" ht="12.75">
      <c r="A30">
        <v>-0.6549066711158957</v>
      </c>
      <c r="B30" s="1"/>
      <c r="E30">
        <v>96.53540498911752</v>
      </c>
    </row>
    <row r="31" spans="1:5" ht="12.75">
      <c r="A31">
        <v>1.6614558262517676</v>
      </c>
      <c r="B31" s="1"/>
      <c r="E31">
        <v>85.38187355734408</v>
      </c>
    </row>
    <row r="32" spans="1:5" ht="12.75">
      <c r="A32">
        <v>-1.6123976820381358</v>
      </c>
      <c r="B32" s="1"/>
      <c r="E32">
        <v>105.83058863412589</v>
      </c>
    </row>
    <row r="33" spans="1:5" ht="12.75">
      <c r="A33">
        <v>0.5389483703766018</v>
      </c>
      <c r="B33" s="1"/>
      <c r="E33">
        <v>107.10590484231943</v>
      </c>
    </row>
    <row r="34" spans="1:5" ht="12.75">
      <c r="A34">
        <v>0.9021914593176916</v>
      </c>
      <c r="B34" s="1"/>
      <c r="E34">
        <v>95.43358626397094</v>
      </c>
    </row>
    <row r="35" spans="1:5" ht="12.75">
      <c r="A35">
        <v>1.918915586429648</v>
      </c>
      <c r="B35" s="1"/>
      <c r="E35">
        <v>110.9465418063337</v>
      </c>
    </row>
    <row r="36" spans="1:5" ht="12.75">
      <c r="A36">
        <v>-0.08451706889900379</v>
      </c>
      <c r="B36" s="1"/>
      <c r="E36">
        <v>99.07547589828027</v>
      </c>
    </row>
    <row r="37" spans="1:5" ht="12.75">
      <c r="A37">
        <v>-0.5237950517766876</v>
      </c>
      <c r="B37" s="1"/>
      <c r="E37">
        <v>101.62182232088526</v>
      </c>
    </row>
    <row r="38" spans="1:5" ht="12.75">
      <c r="A38">
        <v>0.6751383807568345</v>
      </c>
      <c r="B38" s="1"/>
      <c r="E38">
        <v>82.04684743541293</v>
      </c>
    </row>
    <row r="39" spans="1:5" ht="12.75">
      <c r="A39">
        <v>-0.3813238436123356</v>
      </c>
      <c r="B39" s="1"/>
      <c r="E39">
        <v>94.7253058962815</v>
      </c>
    </row>
    <row r="40" spans="1:5" ht="12.75">
      <c r="A40">
        <v>0.7576113603136037</v>
      </c>
      <c r="B40" s="1"/>
      <c r="E40">
        <v>113.68032371829031</v>
      </c>
    </row>
    <row r="41" spans="1:5" ht="12.75">
      <c r="A41">
        <v>-1.4441866369452327</v>
      </c>
      <c r="B41" s="1"/>
      <c r="E41">
        <v>92.67040493577952</v>
      </c>
    </row>
    <row r="42" spans="1:5" ht="12.75">
      <c r="A42">
        <v>-0.8472375156998169</v>
      </c>
      <c r="B42" s="1"/>
      <c r="E42">
        <v>93.96570729004452</v>
      </c>
    </row>
    <row r="43" spans="1:5" ht="12.75">
      <c r="A43">
        <v>-1.5215709936455823</v>
      </c>
      <c r="B43" s="1"/>
      <c r="E43">
        <v>105.7242800721724</v>
      </c>
    </row>
    <row r="44" spans="1:5" ht="12.75">
      <c r="A44">
        <v>-0.3628770173236262</v>
      </c>
      <c r="B44" s="1"/>
      <c r="E44">
        <v>106.37423909211066</v>
      </c>
    </row>
    <row r="45" spans="1:5" ht="12.75">
      <c r="A45">
        <v>-0.032479192668688484</v>
      </c>
      <c r="B45" s="1"/>
      <c r="E45">
        <v>95.18131517106667</v>
      </c>
    </row>
    <row r="46" spans="1:5" ht="12.75">
      <c r="A46">
        <v>0.028117028705310076</v>
      </c>
      <c r="B46" s="1"/>
      <c r="E46">
        <v>103.25889004670898</v>
      </c>
    </row>
    <row r="47" spans="1:5" ht="12.75">
      <c r="A47">
        <v>-0.3227160050300881</v>
      </c>
      <c r="B47" s="1"/>
      <c r="E47">
        <v>95.03487515539746</v>
      </c>
    </row>
    <row r="48" spans="1:5" ht="12.75">
      <c r="A48">
        <v>2.194501576013863</v>
      </c>
      <c r="B48" s="1"/>
      <c r="E48">
        <v>117.77943907654844</v>
      </c>
    </row>
    <row r="49" spans="1:5" ht="12.75">
      <c r="A49">
        <v>-1.7424827092327178</v>
      </c>
      <c r="B49" s="1"/>
      <c r="E49">
        <v>100.27107489586342</v>
      </c>
    </row>
    <row r="50" spans="1:5" ht="12.75">
      <c r="A50">
        <v>-0.7364769771811552</v>
      </c>
      <c r="B50" s="1"/>
      <c r="E50">
        <v>105.5338546189887</v>
      </c>
    </row>
    <row r="51" spans="1:5" ht="12.75">
      <c r="A51">
        <v>-2.5775807444006205</v>
      </c>
      <c r="B51" s="1"/>
      <c r="E51">
        <v>83.77779775182717</v>
      </c>
    </row>
    <row r="52" spans="1:5" ht="12.75">
      <c r="A52">
        <v>1.447670001653023</v>
      </c>
      <c r="B52" s="1"/>
      <c r="E52">
        <v>95.20493929594522</v>
      </c>
    </row>
    <row r="53" spans="1:5" ht="12.75">
      <c r="A53">
        <v>-1.279763637285214</v>
      </c>
      <c r="B53" s="1"/>
      <c r="E53">
        <v>73.7126927357167</v>
      </c>
    </row>
    <row r="54" spans="1:5" ht="12.75">
      <c r="A54">
        <v>-0.6535799457196845</v>
      </c>
      <c r="B54" s="1"/>
      <c r="E54">
        <v>94.94393705390394</v>
      </c>
    </row>
    <row r="55" spans="1:5" ht="12.75">
      <c r="A55">
        <v>0.7577136784675531</v>
      </c>
      <c r="B55" s="1"/>
      <c r="E55">
        <v>90.59180026961258</v>
      </c>
    </row>
    <row r="56" spans="1:5" ht="12.75">
      <c r="A56">
        <v>0.466711753688287</v>
      </c>
      <c r="B56" s="1"/>
      <c r="E56">
        <v>98.45829279365717</v>
      </c>
    </row>
    <row r="57" spans="1:5" ht="12.75">
      <c r="A57">
        <v>0.8746087587496731</v>
      </c>
      <c r="B57" s="1"/>
      <c r="E57">
        <v>100.44988155423198</v>
      </c>
    </row>
    <row r="58" spans="1:5" ht="12.75">
      <c r="A58">
        <v>0.5957417670288123</v>
      </c>
      <c r="B58" s="1"/>
      <c r="E58">
        <v>96.85928742110264</v>
      </c>
    </row>
    <row r="59" spans="1:5" ht="12.75">
      <c r="A59">
        <v>-1.371849975839723</v>
      </c>
      <c r="B59" s="1"/>
      <c r="E59">
        <v>89.29808953107568</v>
      </c>
    </row>
    <row r="60" spans="1:5" ht="12.75">
      <c r="A60">
        <v>-1.1157385415572207</v>
      </c>
      <c r="B60" s="1"/>
      <c r="E60">
        <v>120.36276782746427</v>
      </c>
    </row>
    <row r="61" spans="1:5" ht="12.75">
      <c r="A61">
        <v>0.6939944796613418</v>
      </c>
      <c r="B61" s="1"/>
      <c r="E61">
        <v>99.72574187268037</v>
      </c>
    </row>
    <row r="62" spans="1:5" ht="12.75">
      <c r="A62">
        <v>0.322636424243683</v>
      </c>
      <c r="B62" s="1"/>
      <c r="E62">
        <v>82.34789018169977</v>
      </c>
    </row>
    <row r="63" spans="1:5" ht="12.75">
      <c r="A63">
        <v>-0.9398377187608276</v>
      </c>
      <c r="B63" s="1"/>
      <c r="E63">
        <v>113.28435246250592</v>
      </c>
    </row>
    <row r="64" spans="1:5" ht="12.75">
      <c r="A64">
        <v>-0.240947883867193</v>
      </c>
      <c r="B64" s="1"/>
      <c r="E64">
        <v>100.33406877264497</v>
      </c>
    </row>
    <row r="65" spans="1:5" ht="12.75">
      <c r="A65">
        <v>0.13153567124390975</v>
      </c>
      <c r="B65" s="1"/>
      <c r="E65">
        <v>107.97633674665121</v>
      </c>
    </row>
    <row r="66" spans="1:5" ht="12.75">
      <c r="A66">
        <v>0.5577976480708458</v>
      </c>
      <c r="B66" s="1"/>
      <c r="E66">
        <v>101.58604507305427</v>
      </c>
    </row>
    <row r="67" spans="1:5" ht="12.75">
      <c r="A67">
        <v>0.1387149950460298</v>
      </c>
      <c r="B67" s="1"/>
      <c r="E67">
        <v>102.35399966186378</v>
      </c>
    </row>
    <row r="68" spans="1:5" ht="12.75">
      <c r="A68">
        <v>-0.9109612619795371</v>
      </c>
      <c r="B68" s="1"/>
      <c r="E68">
        <v>95.3895780890889</v>
      </c>
    </row>
    <row r="69" spans="1:5" ht="12.75">
      <c r="A69">
        <v>1.8848459149012342</v>
      </c>
      <c r="B69" s="1"/>
      <c r="E69">
        <v>88.05944869673112</v>
      </c>
    </row>
    <row r="70" spans="1:5" ht="12.75">
      <c r="A70">
        <v>0.4871981218457222</v>
      </c>
      <c r="B70" s="1"/>
      <c r="E70">
        <v>102.98214217764325</v>
      </c>
    </row>
    <row r="71" spans="1:5" ht="12.75">
      <c r="A71">
        <v>0.07223889042506926</v>
      </c>
      <c r="B71" s="1"/>
      <c r="E71">
        <v>99.97702389009646</v>
      </c>
    </row>
    <row r="72" spans="1:5" ht="12.75">
      <c r="A72">
        <v>0.8298411557916552</v>
      </c>
      <c r="B72" s="1"/>
      <c r="E72">
        <v>113.56568191113183</v>
      </c>
    </row>
    <row r="73" spans="1:5" ht="12.75">
      <c r="A73">
        <v>0.8620077096566092</v>
      </c>
      <c r="B73" s="1"/>
      <c r="E73">
        <v>116.19036993361078</v>
      </c>
    </row>
    <row r="74" spans="1:5" ht="12.75">
      <c r="A74">
        <v>-0.6365314675349509</v>
      </c>
      <c r="B74" s="1"/>
      <c r="E74">
        <v>99.62668653097353</v>
      </c>
    </row>
    <row r="75" spans="1:5" ht="12.75">
      <c r="A75">
        <v>-0.9231916919816285</v>
      </c>
      <c r="B75" s="1"/>
      <c r="E75">
        <v>96.54953626304632</v>
      </c>
    </row>
    <row r="76" spans="1:5" ht="12.75">
      <c r="A76">
        <v>1.1111887943116017</v>
      </c>
      <c r="B76" s="1"/>
      <c r="E76">
        <v>88.5676061239792</v>
      </c>
    </row>
    <row r="77" spans="1:5" ht="12.75">
      <c r="A77">
        <v>-1.201178747578524</v>
      </c>
      <c r="B77" s="1"/>
      <c r="E77">
        <v>105.19287368661026</v>
      </c>
    </row>
    <row r="78" spans="1:5" ht="12.75">
      <c r="A78">
        <v>-1.5588921087328345</v>
      </c>
      <c r="B78" s="1"/>
      <c r="E78">
        <v>96.79948814446107</v>
      </c>
    </row>
    <row r="79" spans="1:5" ht="12.75">
      <c r="A79">
        <v>0.7113249012036249</v>
      </c>
      <c r="B79" s="1"/>
      <c r="E79">
        <v>110.53795131156221</v>
      </c>
    </row>
    <row r="80" spans="1:5" ht="12.75">
      <c r="A80">
        <v>0.6384061634889804</v>
      </c>
      <c r="B80" s="1"/>
      <c r="E80">
        <v>92.52088400680805</v>
      </c>
    </row>
    <row r="81" spans="1:5" ht="12.75">
      <c r="A81">
        <v>2.20568836084567</v>
      </c>
      <c r="B81" s="1"/>
      <c r="E81">
        <v>114.2405042424798</v>
      </c>
    </row>
    <row r="82" spans="1:5" ht="12.75">
      <c r="A82">
        <v>1.4437546269618906</v>
      </c>
      <c r="B82" s="1"/>
      <c r="E82">
        <v>100.8159872777469</v>
      </c>
    </row>
    <row r="83" spans="1:5" ht="12.75">
      <c r="A83">
        <v>1.3039039004070219</v>
      </c>
      <c r="B83" s="1"/>
      <c r="E83">
        <v>87.95324245293159</v>
      </c>
    </row>
    <row r="84" spans="1:5" ht="12.75">
      <c r="A84">
        <v>0.1129603788285749</v>
      </c>
      <c r="B84" s="1"/>
      <c r="E84">
        <v>102.3039660845825</v>
      </c>
    </row>
    <row r="85" spans="1:5" ht="12.75">
      <c r="A85">
        <v>0.001950866135302931</v>
      </c>
      <c r="B85" s="1"/>
      <c r="E85">
        <v>93.11451119865524</v>
      </c>
    </row>
    <row r="86" spans="1:5" ht="12.75">
      <c r="A86">
        <v>0.45370143197942525</v>
      </c>
      <c r="B86" s="1"/>
      <c r="E86">
        <v>103.75243871530984</v>
      </c>
    </row>
    <row r="87" spans="1:5" ht="12.75">
      <c r="A87">
        <v>-0.025514736989862286</v>
      </c>
      <c r="B87" s="1"/>
      <c r="E87">
        <v>115.26673258922528</v>
      </c>
    </row>
    <row r="88" spans="1:5" ht="12.75">
      <c r="A88">
        <v>-1.0546750672801863</v>
      </c>
      <c r="B88" s="1"/>
      <c r="E88">
        <v>90.0413740760996</v>
      </c>
    </row>
    <row r="89" spans="1:5" ht="12.75">
      <c r="A89">
        <v>-1.7748061509337276</v>
      </c>
      <c r="B89" s="1"/>
      <c r="E89">
        <v>86.06861026928527</v>
      </c>
    </row>
    <row r="90" spans="1:5" ht="12.75">
      <c r="A90">
        <v>0.8283313945867121</v>
      </c>
      <c r="B90" s="1"/>
      <c r="E90">
        <v>83.27284629340284</v>
      </c>
    </row>
    <row r="91" spans="1:5" ht="12.75">
      <c r="A91">
        <v>0.44422449718695134</v>
      </c>
      <c r="B91" s="1"/>
      <c r="E91">
        <v>92.77367805916583</v>
      </c>
    </row>
    <row r="92" spans="1:5" ht="12.75">
      <c r="A92">
        <v>0.6179061529110186</v>
      </c>
      <c r="B92" s="1"/>
      <c r="E92">
        <v>96.61524725524941</v>
      </c>
    </row>
    <row r="93" spans="1:5" ht="12.75">
      <c r="A93">
        <v>0.21347318579501007</v>
      </c>
      <c r="B93" s="1"/>
      <c r="E93">
        <v>97.87497699799133</v>
      </c>
    </row>
    <row r="94" spans="1:5" ht="12.75">
      <c r="A94">
        <v>-1.0269309314026032</v>
      </c>
      <c r="B94" s="1"/>
      <c r="E94">
        <v>98.34053596714512</v>
      </c>
    </row>
    <row r="95" spans="1:5" ht="12.75">
      <c r="A95">
        <v>1.2381951819406822</v>
      </c>
      <c r="B95" s="1"/>
      <c r="E95">
        <v>103.10656105284579</v>
      </c>
    </row>
    <row r="96" spans="1:5" ht="12.75">
      <c r="A96">
        <v>-0.311213170789415</v>
      </c>
      <c r="B96" s="1"/>
      <c r="E96">
        <v>107.447079042322</v>
      </c>
    </row>
    <row r="97" spans="1:5" ht="12.75">
      <c r="A97">
        <v>-0.8399217676924309</v>
      </c>
      <c r="B97" s="1"/>
      <c r="E97">
        <v>99.11963186605135</v>
      </c>
    </row>
    <row r="98" spans="1:5" ht="12.75">
      <c r="A98">
        <v>-0.8211281965486705</v>
      </c>
      <c r="B98" s="1"/>
      <c r="E98">
        <v>94.4478076940868</v>
      </c>
    </row>
    <row r="99" spans="1:5" ht="12.75">
      <c r="A99">
        <v>-0.4289927346690092</v>
      </c>
      <c r="B99" s="1"/>
      <c r="E99">
        <v>101.3618318916997</v>
      </c>
    </row>
    <row r="100" spans="1:5" ht="12.75">
      <c r="A100">
        <v>-0.4533615083346376</v>
      </c>
      <c r="B100" s="1"/>
      <c r="E100">
        <v>85.38078216370195</v>
      </c>
    </row>
    <row r="101" ht="12.75" hidden="1"/>
  </sheetData>
  <printOptions/>
  <pageMargins left="0.75" right="0.75" top="1" bottom="1" header="0.5" footer="0.5"/>
  <pageSetup orientation="portrait" paperSize="9"/>
  <headerFooter alignWithMargins="0">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dimension ref="A1:N101"/>
  <sheetViews>
    <sheetView workbookViewId="0" topLeftCell="A1">
      <selection activeCell="A1" sqref="A1"/>
    </sheetView>
  </sheetViews>
  <sheetFormatPr defaultColWidth="9.00390625" defaultRowHeight="12.75"/>
  <cols>
    <col min="1" max="1" width="16.375" style="0" customWidth="1"/>
    <col min="2" max="2" width="23.625" style="0" customWidth="1"/>
    <col min="3" max="3" width="13.375" style="0" customWidth="1"/>
    <col min="4" max="4" width="14.25390625" style="0" customWidth="1"/>
    <col min="5" max="5" width="15.625" style="0" customWidth="1"/>
    <col min="6" max="6" width="14.75390625" style="0" customWidth="1"/>
    <col min="7" max="7" width="18.25390625" style="0" customWidth="1"/>
  </cols>
  <sheetData>
    <row r="1" spans="1:4" ht="56.25" customHeight="1">
      <c r="A1" s="3" t="s">
        <v>0</v>
      </c>
      <c r="B1" s="3" t="s">
        <v>1</v>
      </c>
      <c r="C1" s="3" t="s">
        <v>2</v>
      </c>
      <c r="D1" s="5"/>
    </row>
    <row r="2" spans="1:3" ht="12.75">
      <c r="A2">
        <v>-2.5775807444006205</v>
      </c>
      <c r="B2" s="6">
        <v>-2.5775807444006205</v>
      </c>
      <c r="C2">
        <v>0.6191544343892019</v>
      </c>
    </row>
    <row r="3" spans="1:7" ht="12.75">
      <c r="A3">
        <v>-2.183587639592588</v>
      </c>
      <c r="B3" s="3" t="s">
        <v>3</v>
      </c>
      <c r="C3" t="s">
        <v>4</v>
      </c>
      <c r="D3" t="s">
        <v>5</v>
      </c>
      <c r="E3" t="s">
        <v>6</v>
      </c>
      <c r="F3" t="s">
        <v>7</v>
      </c>
      <c r="G3" t="s">
        <v>8</v>
      </c>
    </row>
    <row r="4" spans="1:7" ht="12.75">
      <c r="A4">
        <v>-2.1179312170716003</v>
      </c>
      <c r="B4" s="6">
        <v>2.375654730712995</v>
      </c>
      <c r="C4">
        <v>-0.04048494020025828</v>
      </c>
      <c r="D4">
        <v>1.1785880673081004</v>
      </c>
      <c r="E4">
        <v>1.0856279598960688</v>
      </c>
      <c r="F4">
        <v>0.08888738173522168</v>
      </c>
      <c r="G4">
        <v>-0.09660382170595305</v>
      </c>
    </row>
    <row r="5" spans="1:5" ht="12.75">
      <c r="A5">
        <v>-1.8469108908902854</v>
      </c>
      <c r="B5" s="5" t="s">
        <v>9</v>
      </c>
      <c r="E5" t="s">
        <v>10</v>
      </c>
    </row>
    <row r="6" spans="1:5" ht="12.75">
      <c r="A6">
        <v>-1.7748061509337276</v>
      </c>
      <c r="B6" s="6">
        <v>-0.13572105217463104</v>
      </c>
      <c r="E6">
        <v>0.8857837103732891</v>
      </c>
    </row>
    <row r="7" spans="1:4" ht="12.75">
      <c r="A7">
        <v>-1.7424827092327178</v>
      </c>
      <c r="B7" s="7" t="s">
        <v>11</v>
      </c>
      <c r="C7" s="7"/>
      <c r="D7" s="7"/>
    </row>
    <row r="8" spans="1:14" ht="38.25">
      <c r="A8">
        <v>-1.690432327450253</v>
      </c>
      <c r="B8" s="9" t="s">
        <v>12</v>
      </c>
      <c r="C8" s="9" t="s">
        <v>13</v>
      </c>
      <c r="D8" s="9" t="s">
        <v>14</v>
      </c>
      <c r="E8" s="9" t="s">
        <v>15</v>
      </c>
      <c r="F8" s="9" t="s">
        <v>16</v>
      </c>
      <c r="G8" s="2"/>
      <c r="H8" s="2"/>
      <c r="J8" t="s">
        <v>17</v>
      </c>
      <c r="K8" t="s">
        <v>18</v>
      </c>
      <c r="M8" s="20" t="s">
        <v>19</v>
      </c>
      <c r="N8" t="s">
        <v>20</v>
      </c>
    </row>
    <row r="9" spans="1:14" ht="12.75">
      <c r="A9">
        <v>-1.6123976820381358</v>
      </c>
      <c r="B9" s="8" t="s">
        <v>37</v>
      </c>
      <c r="C9" s="8">
        <v>-2.2680035272060195</v>
      </c>
      <c r="D9" s="8">
        <v>3</v>
      </c>
      <c r="E9" s="8">
        <f>D9/100</f>
        <v>0.03</v>
      </c>
      <c r="F9" s="8">
        <f>E9</f>
        <v>0.03</v>
      </c>
      <c r="G9" t="str">
        <f aca="true" t="shared" si="0" ref="G9:G16">B9</f>
        <v>[-2.57758074440062;-1.95842631001142 )</v>
      </c>
      <c r="H9" s="10">
        <f>D9/C2</f>
        <v>4.845317796939484</v>
      </c>
      <c r="I9" s="10">
        <f>H9/100</f>
        <v>0.048453177969394835</v>
      </c>
      <c r="J9">
        <v>-1000</v>
      </c>
      <c r="K9">
        <f>NORMSDIST(J9)</f>
        <v>0</v>
      </c>
      <c r="L9">
        <f>K10-K9</f>
        <v>0.06857844338650232</v>
      </c>
      <c r="M9">
        <f>L9*100</f>
        <v>6.8578443386502315</v>
      </c>
      <c r="N9">
        <f>IF(D9&gt;0,(D9-M9)^2/D9,(D9-M9)^2*1E+30)</f>
        <v>4.960987647085214</v>
      </c>
    </row>
    <row r="10" spans="1:14" ht="12.75">
      <c r="A10">
        <v>-1.5588921087328345</v>
      </c>
      <c r="B10" s="8" t="s">
        <v>38</v>
      </c>
      <c r="C10" s="8">
        <v>-1.6488490928168176</v>
      </c>
      <c r="D10" s="8">
        <v>9</v>
      </c>
      <c r="E10" s="8">
        <f aca="true" t="shared" si="1" ref="E10:E16">D10/100</f>
        <v>0.09</v>
      </c>
      <c r="F10" s="8">
        <f aca="true" t="shared" si="2" ref="F10:F16">E10+F9</f>
        <v>0.12</v>
      </c>
      <c r="G10" t="str">
        <f t="shared" si="0"/>
        <v>[-1.95842631001142;-1.33927187562222 )</v>
      </c>
      <c r="H10" s="10">
        <f>D10/C2</f>
        <v>14.53595339081845</v>
      </c>
      <c r="I10" s="10">
        <f aca="true" t="shared" si="3" ref="I10:I16">H10/100</f>
        <v>0.1453595339081845</v>
      </c>
      <c r="J10">
        <f aca="true" t="shared" si="4" ref="J10:J16">(C10-mean2)/stddev2</f>
        <v>-1.486462517337939</v>
      </c>
      <c r="K10">
        <f aca="true" t="shared" si="5" ref="K10:K17">NORMSDIST(J10)</f>
        <v>0.06857844338650232</v>
      </c>
      <c r="L10">
        <f aca="true" t="shared" si="6" ref="L10:L16">K11-K10</f>
        <v>0.11044044234182782</v>
      </c>
      <c r="M10">
        <f aca="true" t="shared" si="7" ref="M10:M16">L10*100</f>
        <v>11.044044234182781</v>
      </c>
      <c r="N10">
        <f aca="true" t="shared" si="8" ref="N10:N16">IF(D10&gt;0,(D10-M10)^2/D10,(D10-M10)^2*1E+30)</f>
        <v>0.46423520347731917</v>
      </c>
    </row>
    <row r="11" spans="1:14" ht="12.75">
      <c r="A11">
        <v>-1.5215709936455823</v>
      </c>
      <c r="B11" s="8" t="s">
        <v>39</v>
      </c>
      <c r="C11" s="8">
        <v>-1.0296946584276156</v>
      </c>
      <c r="D11" s="8">
        <v>16</v>
      </c>
      <c r="E11" s="8">
        <f t="shared" si="1"/>
        <v>0.16</v>
      </c>
      <c r="F11" s="8">
        <f t="shared" si="2"/>
        <v>0.28</v>
      </c>
      <c r="G11" t="str">
        <f t="shared" si="0"/>
        <v>[-1.33927187562222;-.720117441233015 )</v>
      </c>
      <c r="H11" s="10">
        <f>D11/C2</f>
        <v>25.84169491701058</v>
      </c>
      <c r="I11" s="10">
        <f t="shared" si="3"/>
        <v>0.2584169491701058</v>
      </c>
      <c r="J11">
        <f t="shared" si="4"/>
        <v>-0.9191104114837638</v>
      </c>
      <c r="K11">
        <f t="shared" si="5"/>
        <v>0.17901888572833013</v>
      </c>
      <c r="L11">
        <f t="shared" si="6"/>
        <v>0.18349094005027122</v>
      </c>
      <c r="M11">
        <f t="shared" si="7"/>
        <v>18.349094005027123</v>
      </c>
      <c r="N11">
        <f t="shared" si="8"/>
        <v>0.344890165278398</v>
      </c>
    </row>
    <row r="12" spans="1:14" ht="12.75">
      <c r="A12">
        <v>-1.4441866369452327</v>
      </c>
      <c r="B12" s="8" t="s">
        <v>40</v>
      </c>
      <c r="C12" s="8">
        <v>-0.4105402240384137</v>
      </c>
      <c r="D12" s="8">
        <v>21</v>
      </c>
      <c r="E12" s="8">
        <f t="shared" si="1"/>
        <v>0.21</v>
      </c>
      <c r="F12" s="8">
        <f t="shared" si="2"/>
        <v>0.49</v>
      </c>
      <c r="G12" t="str">
        <f t="shared" si="0"/>
        <v>[-.720117441233015;-.100963006843813 )</v>
      </c>
      <c r="H12" s="10">
        <f>D12/C2</f>
        <v>33.91722457857639</v>
      </c>
      <c r="I12" s="10">
        <f t="shared" si="3"/>
        <v>0.3391722457857639</v>
      </c>
      <c r="J12">
        <f t="shared" si="4"/>
        <v>-0.35175830562958865</v>
      </c>
      <c r="K12">
        <f t="shared" si="5"/>
        <v>0.36250982577860136</v>
      </c>
      <c r="L12">
        <f t="shared" si="6"/>
        <v>0.22283794663278045</v>
      </c>
      <c r="M12">
        <f t="shared" si="7"/>
        <v>22.283794663278044</v>
      </c>
      <c r="N12">
        <f t="shared" si="8"/>
        <v>0.07848232083148511</v>
      </c>
    </row>
    <row r="13" spans="1:14" ht="12.75">
      <c r="A13">
        <v>-1.371849975839723</v>
      </c>
      <c r="B13" s="8" t="s">
        <v>41</v>
      </c>
      <c r="C13" s="8">
        <v>0.2086142103507882</v>
      </c>
      <c r="D13" s="8">
        <v>18</v>
      </c>
      <c r="E13" s="8">
        <f t="shared" si="1"/>
        <v>0.18</v>
      </c>
      <c r="F13" s="8">
        <f t="shared" si="2"/>
        <v>0.6699999999999999</v>
      </c>
      <c r="G13" t="str">
        <f t="shared" si="0"/>
        <v>[-.100963006843813; .518191427545389 )</v>
      </c>
      <c r="H13" s="10">
        <f>D13/C2</f>
        <v>29.0719067816369</v>
      </c>
      <c r="I13" s="10">
        <f t="shared" si="3"/>
        <v>0.290719067816369</v>
      </c>
      <c r="J13">
        <f t="shared" si="4"/>
        <v>0.21559380022458657</v>
      </c>
      <c r="K13">
        <f t="shared" si="5"/>
        <v>0.5853477724113818</v>
      </c>
      <c r="L13">
        <f t="shared" si="6"/>
        <v>0.19782285647285636</v>
      </c>
      <c r="M13">
        <f t="shared" si="7"/>
        <v>19.782285647285637</v>
      </c>
      <c r="N13">
        <f t="shared" si="8"/>
        <v>0.1764745626955767</v>
      </c>
    </row>
    <row r="14" spans="1:14" ht="12.75">
      <c r="A14">
        <v>-1.279763637285214</v>
      </c>
      <c r="B14" s="8" t="s">
        <v>42</v>
      </c>
      <c r="C14" s="8">
        <v>0.8277686447399901</v>
      </c>
      <c r="D14" s="8">
        <v>18</v>
      </c>
      <c r="E14" s="8">
        <f t="shared" si="1"/>
        <v>0.18</v>
      </c>
      <c r="F14" s="8">
        <f t="shared" si="2"/>
        <v>0.8499999999999999</v>
      </c>
      <c r="G14" t="str">
        <f t="shared" si="0"/>
        <v>[ .518191427545389; 1.13734586193459 )</v>
      </c>
      <c r="H14" s="10">
        <f>D14/C2</f>
        <v>29.0719067816369</v>
      </c>
      <c r="I14" s="10">
        <f t="shared" si="3"/>
        <v>0.290719067816369</v>
      </c>
      <c r="J14">
        <f t="shared" si="4"/>
        <v>0.7829459060787618</v>
      </c>
      <c r="K14">
        <f t="shared" si="5"/>
        <v>0.7831706288842382</v>
      </c>
      <c r="L14">
        <f t="shared" si="6"/>
        <v>0.1283691059777361</v>
      </c>
      <c r="M14">
        <f t="shared" si="7"/>
        <v>12.83691059777361</v>
      </c>
      <c r="N14">
        <f t="shared" si="8"/>
        <v>1.480971787521248</v>
      </c>
    </row>
    <row r="15" spans="1:14" ht="12.75">
      <c r="A15">
        <v>-1.2776831681549083</v>
      </c>
      <c r="B15" s="8" t="s">
        <v>43</v>
      </c>
      <c r="C15" s="8">
        <v>1.446923079129192</v>
      </c>
      <c r="D15" s="8">
        <v>9</v>
      </c>
      <c r="E15" s="8">
        <f t="shared" si="1"/>
        <v>0.09</v>
      </c>
      <c r="F15" s="8">
        <f t="shared" si="2"/>
        <v>0.9399999999999998</v>
      </c>
      <c r="G15" t="str">
        <f t="shared" si="0"/>
        <v>[ 1.13734586193459; 1.75650029632379 )</v>
      </c>
      <c r="H15" s="10">
        <f>D15/C2</f>
        <v>14.53595339081845</v>
      </c>
      <c r="I15" s="10">
        <f t="shared" si="3"/>
        <v>0.1453595339081845</v>
      </c>
      <c r="J15">
        <f t="shared" si="4"/>
        <v>1.350298011932937</v>
      </c>
      <c r="K15">
        <f t="shared" si="5"/>
        <v>0.9115397348619743</v>
      </c>
      <c r="L15">
        <f t="shared" si="6"/>
        <v>0.060882638020648305</v>
      </c>
      <c r="M15">
        <f t="shared" si="7"/>
        <v>6.08826380206483</v>
      </c>
      <c r="N15">
        <f t="shared" si="8"/>
        <v>0.9420230762628843</v>
      </c>
    </row>
    <row r="16" spans="1:14" ht="12.75">
      <c r="A16">
        <v>-1.201178747578524</v>
      </c>
      <c r="B16" s="8" t="s">
        <v>44</v>
      </c>
      <c r="C16" s="8">
        <v>2.066077513518394</v>
      </c>
      <c r="D16" s="8">
        <v>6</v>
      </c>
      <c r="E16" s="8">
        <f t="shared" si="1"/>
        <v>0.06</v>
      </c>
      <c r="F16" s="8">
        <f t="shared" si="2"/>
        <v>0.9999999999999998</v>
      </c>
      <c r="G16" t="str">
        <f t="shared" si="0"/>
        <v>[ 1.75650029632379; 2.37565473071299 ]</v>
      </c>
      <c r="H16" s="10">
        <f>D16/C2</f>
        <v>9.690635593878968</v>
      </c>
      <c r="I16" s="10">
        <f t="shared" si="3"/>
        <v>0.09690635593878967</v>
      </c>
      <c r="J16">
        <f t="shared" si="4"/>
        <v>1.9176501177871124</v>
      </c>
      <c r="K16">
        <f t="shared" si="5"/>
        <v>0.9724223728826226</v>
      </c>
      <c r="L16">
        <f t="shared" si="6"/>
        <v>0.027577627117377435</v>
      </c>
      <c r="M16">
        <f t="shared" si="7"/>
        <v>2.7577627117377435</v>
      </c>
      <c r="N16">
        <f t="shared" si="8"/>
        <v>1.7520171055663651</v>
      </c>
    </row>
    <row r="17" spans="1:14" ht="12.75">
      <c r="A17">
        <v>-1.1157385415572207</v>
      </c>
      <c r="C17">
        <v>100</v>
      </c>
      <c r="J17">
        <v>1000</v>
      </c>
      <c r="K17">
        <f t="shared" si="5"/>
        <v>1</v>
      </c>
      <c r="M17" t="s">
        <v>21</v>
      </c>
      <c r="N17">
        <f>SUM(N9:N16)</f>
        <v>10.20008186871849</v>
      </c>
    </row>
    <row r="18" spans="1:14" ht="12.75">
      <c r="A18">
        <v>-1.0867006494663656</v>
      </c>
      <c r="B18" t="s">
        <v>22</v>
      </c>
      <c r="C18">
        <v>0.95</v>
      </c>
      <c r="M18" t="s">
        <v>23</v>
      </c>
      <c r="N18">
        <f>CHIINV(1-C18,5)</f>
        <v>11.070482569630613</v>
      </c>
    </row>
    <row r="19" spans="1:3" ht="12.75">
      <c r="A19">
        <v>-1.0546750672801863</v>
      </c>
      <c r="B19" t="s">
        <v>24</v>
      </c>
      <c r="C19">
        <f>TINV(1-C18,C17)</f>
        <v>1.9839717424474657</v>
      </c>
    </row>
    <row r="20" spans="1:7" ht="12.75">
      <c r="A20">
        <v>-1.0269309314026032</v>
      </c>
      <c r="B20" t="s">
        <v>25</v>
      </c>
      <c r="C20">
        <f>C19*E4/(C17^0.5)</f>
        <v>0.21538551952446908</v>
      </c>
      <c r="E20">
        <f>C9*E9</f>
        <v>-0.06804010581618058</v>
      </c>
      <c r="F20">
        <f>(C9-mean2)^2</f>
        <v>5.023600748211889</v>
      </c>
      <c r="G20">
        <f>F20*E9</f>
        <v>0.15070802244635667</v>
      </c>
    </row>
    <row r="21" spans="1:7" ht="12.75">
      <c r="A21">
        <v>-0.9776294973562472</v>
      </c>
      <c r="B21" t="s">
        <v>26</v>
      </c>
      <c r="C21">
        <f>C4-C20</f>
        <v>-0.25587045972472733</v>
      </c>
      <c r="E21">
        <f aca="true" t="shared" si="9" ref="E21:E27">C10*E10</f>
        <v>-0.14839641835351358</v>
      </c>
      <c r="F21">
        <f aca="true" t="shared" si="10" ref="F21:F27">(C10-mean2)^2</f>
        <v>2.631482935199299</v>
      </c>
      <c r="G21">
        <f aca="true" t="shared" si="11" ref="G21:G27">F21*E10</f>
        <v>0.2368334641679369</v>
      </c>
    </row>
    <row r="22" spans="1:7" ht="12.75">
      <c r="A22">
        <v>-0.9398377187608276</v>
      </c>
      <c r="B22" t="s">
        <v>27</v>
      </c>
      <c r="C22">
        <f>C4+C20</f>
        <v>0.1749005793242108</v>
      </c>
      <c r="E22">
        <f t="shared" si="9"/>
        <v>-0.1647511453484185</v>
      </c>
      <c r="F22">
        <f t="shared" si="10"/>
        <v>1.0060695494343337</v>
      </c>
      <c r="G22">
        <f t="shared" si="11"/>
        <v>0.1609711279094934</v>
      </c>
    </row>
    <row r="23" spans="1:7" ht="12.75">
      <c r="A23">
        <v>-0.9231916919816285</v>
      </c>
      <c r="E23">
        <f t="shared" si="9"/>
        <v>-0.08621344704806688</v>
      </c>
      <c r="F23">
        <f t="shared" si="10"/>
        <v>0.14736059091699355</v>
      </c>
      <c r="G23">
        <f t="shared" si="11"/>
        <v>0.030945724092568645</v>
      </c>
    </row>
    <row r="24" spans="1:7" ht="12.75">
      <c r="A24">
        <v>-0.9109612619795371</v>
      </c>
      <c r="E24">
        <f t="shared" si="9"/>
        <v>0.037550557863141876</v>
      </c>
      <c r="F24">
        <f t="shared" si="10"/>
        <v>0.055356059647278535</v>
      </c>
      <c r="G24">
        <f t="shared" si="11"/>
        <v>0.009964090736510136</v>
      </c>
    </row>
    <row r="25" spans="1:7" ht="12.75">
      <c r="A25">
        <v>-0.8472375156998169</v>
      </c>
      <c r="E25">
        <f t="shared" si="9"/>
        <v>0.14899835605319822</v>
      </c>
      <c r="F25">
        <f t="shared" si="10"/>
        <v>0.7300559556251887</v>
      </c>
      <c r="G25">
        <f t="shared" si="11"/>
        <v>0.13141007201253396</v>
      </c>
    </row>
    <row r="26" spans="1:7" ht="12.75">
      <c r="A26">
        <v>-0.8399217676924309</v>
      </c>
      <c r="E26">
        <f t="shared" si="9"/>
        <v>0.13022307712162728</v>
      </c>
      <c r="F26">
        <f t="shared" si="10"/>
        <v>2.171460278850724</v>
      </c>
      <c r="G26">
        <f t="shared" si="11"/>
        <v>0.19543142509656516</v>
      </c>
    </row>
    <row r="27" spans="1:7" ht="12.75">
      <c r="A27">
        <v>-0.8211281965486705</v>
      </c>
      <c r="E27">
        <f t="shared" si="9"/>
        <v>0.12396465081110364</v>
      </c>
      <c r="F27">
        <f t="shared" si="10"/>
        <v>4.379569029323884</v>
      </c>
      <c r="G27">
        <f t="shared" si="11"/>
        <v>0.26277414175943303</v>
      </c>
    </row>
    <row r="28" spans="1:7" ht="12.75">
      <c r="A28">
        <v>-0.77350705396384</v>
      </c>
      <c r="E28">
        <f>SUM(E20:E27)</f>
        <v>-0.026664474717108533</v>
      </c>
      <c r="G28">
        <f>SUM(G20:G27)</f>
        <v>1.1790380682213981</v>
      </c>
    </row>
    <row r="29" spans="1:7" ht="12.75">
      <c r="A29">
        <v>-0.7364769771811552</v>
      </c>
      <c r="E29">
        <f>G29^0.5</f>
        <v>1.091305430966958</v>
      </c>
      <c r="G29">
        <f>G28/99*100</f>
        <v>1.190947543657978</v>
      </c>
    </row>
    <row r="30" ht="12.75">
      <c r="A30">
        <v>-0.6902041604917031</v>
      </c>
    </row>
    <row r="31" ht="12.75">
      <c r="A31">
        <v>-0.6549066711158957</v>
      </c>
    </row>
    <row r="32" ht="12.75">
      <c r="A32">
        <v>-0.6535799457196845</v>
      </c>
    </row>
    <row r="33" ht="12.75">
      <c r="A33">
        <v>-0.6365314675349509</v>
      </c>
    </row>
    <row r="34" ht="12.75">
      <c r="A34">
        <v>-0.5679248715750873</v>
      </c>
    </row>
    <row r="35" ht="12.75">
      <c r="A35">
        <v>-0.5237950517766876</v>
      </c>
    </row>
    <row r="36" ht="12.75">
      <c r="A36">
        <v>-0.5132073965796735</v>
      </c>
    </row>
    <row r="37" ht="12.75">
      <c r="A37">
        <v>-0.4533615083346376</v>
      </c>
    </row>
    <row r="38" ht="12.75">
      <c r="A38">
        <v>-0.4289927346690092</v>
      </c>
    </row>
    <row r="39" ht="12.75">
      <c r="A39">
        <v>-0.40404756873613223</v>
      </c>
    </row>
    <row r="40" ht="12.75">
      <c r="A40">
        <v>-0.3813238436123356</v>
      </c>
    </row>
    <row r="41" ht="12.75">
      <c r="A41">
        <v>-0.3702405138028553</v>
      </c>
    </row>
    <row r="42" ht="12.75">
      <c r="A42">
        <v>-0.3654929514596006</v>
      </c>
    </row>
    <row r="43" ht="12.75">
      <c r="A43">
        <v>-0.3628770173236262</v>
      </c>
    </row>
    <row r="44" ht="12.75">
      <c r="A44">
        <v>-0.3269906301284209</v>
      </c>
    </row>
    <row r="45" ht="12.75">
      <c r="A45">
        <v>-0.3227160050300881</v>
      </c>
    </row>
    <row r="46" ht="12.75">
      <c r="A46">
        <v>-0.311213170789415</v>
      </c>
    </row>
    <row r="47" ht="12.75">
      <c r="A47">
        <v>-0.3002321591338841</v>
      </c>
    </row>
    <row r="48" ht="12.75">
      <c r="A48">
        <v>-0.240947883867193</v>
      </c>
    </row>
    <row r="49" ht="12.75">
      <c r="A49">
        <v>-0.23418124328600243</v>
      </c>
    </row>
    <row r="50" ht="12.75">
      <c r="A50">
        <v>-0.18615764929563738</v>
      </c>
    </row>
    <row r="51" ht="12.75">
      <c r="A51">
        <v>-0.0852844550536247</v>
      </c>
    </row>
    <row r="52" ht="12.75">
      <c r="A52">
        <v>-0.08451706889900379</v>
      </c>
    </row>
    <row r="53" ht="12.75">
      <c r="A53">
        <v>-0.032479192668688484</v>
      </c>
    </row>
    <row r="54" ht="12.75">
      <c r="A54">
        <v>-0.025514736989862286</v>
      </c>
    </row>
    <row r="55" ht="12.75">
      <c r="A55">
        <v>0.001950866135302931</v>
      </c>
    </row>
    <row r="56" ht="12.75">
      <c r="A56">
        <v>0.028117028705310076</v>
      </c>
    </row>
    <row r="57" ht="12.75">
      <c r="A57">
        <v>0.07223889042506926</v>
      </c>
    </row>
    <row r="58" ht="12.75">
      <c r="A58">
        <v>0.1129603788285749</v>
      </c>
    </row>
    <row r="59" ht="12.75">
      <c r="A59">
        <v>0.13153567124390975</v>
      </c>
    </row>
    <row r="60" ht="12.75">
      <c r="A60">
        <v>0.1348530531686265</v>
      </c>
    </row>
    <row r="61" ht="12.75">
      <c r="A61">
        <v>0.1387149950460298</v>
      </c>
    </row>
    <row r="62" ht="12.75">
      <c r="A62">
        <v>0.21347318579501007</v>
      </c>
    </row>
    <row r="63" ht="12.75">
      <c r="A63">
        <v>0.24425730771326926</v>
      </c>
    </row>
    <row r="64" ht="12.75">
      <c r="A64">
        <v>0.322636424243683</v>
      </c>
    </row>
    <row r="65" ht="12.75">
      <c r="A65">
        <v>0.44422449718695134</v>
      </c>
    </row>
    <row r="66" ht="12.75">
      <c r="A66">
        <v>0.45370143197942525</v>
      </c>
    </row>
    <row r="67" ht="12.75">
      <c r="A67">
        <v>0.466711753688287</v>
      </c>
    </row>
    <row r="68" ht="12.75">
      <c r="A68">
        <v>0.4871981218457222</v>
      </c>
    </row>
    <row r="69" ht="12.75">
      <c r="A69">
        <v>0.5389483703766018</v>
      </c>
    </row>
    <row r="70" ht="12.75">
      <c r="A70">
        <v>0.5577976480708458</v>
      </c>
    </row>
    <row r="71" ht="12.75">
      <c r="A71">
        <v>0.5957417670288123</v>
      </c>
    </row>
    <row r="72" ht="12.75">
      <c r="A72">
        <v>0.6179061529110186</v>
      </c>
    </row>
    <row r="73" ht="12.75">
      <c r="A73">
        <v>0.6384061634889804</v>
      </c>
    </row>
    <row r="74" ht="12.75">
      <c r="A74">
        <v>0.6751383807568345</v>
      </c>
    </row>
    <row r="75" ht="12.75">
      <c r="A75">
        <v>0.6939944796613418</v>
      </c>
    </row>
    <row r="76" ht="12.75">
      <c r="A76">
        <v>0.7113249012036249</v>
      </c>
    </row>
    <row r="77" ht="12.75">
      <c r="A77">
        <v>0.7576113603136037</v>
      </c>
    </row>
    <row r="78" ht="12.75">
      <c r="A78">
        <v>0.7577136784675531</v>
      </c>
    </row>
    <row r="79" ht="12.75">
      <c r="A79">
        <v>0.8283313945867121</v>
      </c>
    </row>
    <row r="80" ht="12.75">
      <c r="A80">
        <v>0.8298411557916552</v>
      </c>
    </row>
    <row r="81" ht="12.75">
      <c r="A81">
        <v>0.8620077096566092</v>
      </c>
    </row>
    <row r="82" ht="12.75">
      <c r="A82">
        <v>0.8656729733047541</v>
      </c>
    </row>
    <row r="83" ht="12.75">
      <c r="A83">
        <v>0.8746087587496731</v>
      </c>
    </row>
    <row r="84" ht="12.75">
      <c r="A84">
        <v>0.9021914593176916</v>
      </c>
    </row>
    <row r="85" ht="12.75">
      <c r="A85">
        <v>1.0950225259875879</v>
      </c>
    </row>
    <row r="86" ht="12.75">
      <c r="A86">
        <v>1.1111887943116017</v>
      </c>
    </row>
    <row r="87" ht="12.75">
      <c r="A87">
        <v>1.1983502190560102</v>
      </c>
    </row>
    <row r="88" ht="12.75">
      <c r="A88">
        <v>1.2381951819406822</v>
      </c>
    </row>
    <row r="89" ht="12.75">
      <c r="A89">
        <v>1.2764735402015503</v>
      </c>
    </row>
    <row r="90" ht="12.75">
      <c r="A90">
        <v>1.3039039004070219</v>
      </c>
    </row>
    <row r="91" ht="12.75">
      <c r="A91">
        <v>1.3426415534922853</v>
      </c>
    </row>
    <row r="92" ht="12.75">
      <c r="A92">
        <v>1.4437546269618906</v>
      </c>
    </row>
    <row r="93" ht="12.75">
      <c r="A93">
        <v>1.447670001653023</v>
      </c>
    </row>
    <row r="94" ht="12.75">
      <c r="A94">
        <v>1.6614558262517676</v>
      </c>
    </row>
    <row r="95" ht="12.75">
      <c r="A95">
        <v>1.733133103698492</v>
      </c>
    </row>
    <row r="96" ht="12.75">
      <c r="A96">
        <v>1.8848459149012342</v>
      </c>
    </row>
    <row r="97" ht="12.75">
      <c r="A97">
        <v>1.918915586429648</v>
      </c>
    </row>
    <row r="98" ht="12.75">
      <c r="A98">
        <v>1.9722119759535417</v>
      </c>
    </row>
    <row r="99" ht="12.75">
      <c r="A99">
        <v>2.194501576013863</v>
      </c>
    </row>
    <row r="100" ht="12.75">
      <c r="A100">
        <v>2.20568836084567</v>
      </c>
    </row>
    <row r="101" ht="12.75">
      <c r="A101">
        <v>2.375654730712995</v>
      </c>
    </row>
  </sheetData>
  <printOptions/>
  <pageMargins left="0.75" right="0.75" top="1" bottom="1" header="0.5" footer="0.5"/>
  <pageSetup horizontalDpi="120" verticalDpi="120" orientation="portrait" paperSize="9" r:id="rId2"/>
  <headerFooter alignWithMargins="0">
    <oddHeader>&amp;C&amp;A</oddHeader>
    <oddFooter>&amp;CСтраница &amp;P</oddFooter>
  </headerFooter>
  <legacyDrawing r:id="rId1"/>
</worksheet>
</file>

<file path=xl/worksheets/sheet3.xml><?xml version="1.0" encoding="utf-8"?>
<worksheet xmlns="http://schemas.openxmlformats.org/spreadsheetml/2006/main" xmlns:r="http://schemas.openxmlformats.org/officeDocument/2006/relationships">
  <sheetPr codeName="Лист3"/>
  <dimension ref="B1:F263"/>
  <sheetViews>
    <sheetView tabSelected="1" workbookViewId="0" topLeftCell="A1">
      <selection activeCell="C261" sqref="C261:F263"/>
    </sheetView>
  </sheetViews>
  <sheetFormatPr defaultColWidth="9.00390625" defaultRowHeight="12.75" zeroHeight="1"/>
  <cols>
    <col min="1" max="1" width="1.875" style="0" customWidth="1"/>
    <col min="2" max="2" width="20.875" style="0" customWidth="1"/>
    <col min="5" max="5" width="21.25390625" style="0" customWidth="1"/>
    <col min="6" max="6" width="22.375" style="0" customWidth="1"/>
    <col min="7" max="7" width="1.875" style="0" customWidth="1"/>
    <col min="8" max="16384" width="0" style="0" hidden="1" customWidth="1"/>
  </cols>
  <sheetData>
    <row r="1" spans="2:6" ht="116.25" customHeight="1">
      <c r="B1" s="4"/>
      <c r="C1" s="4"/>
      <c r="D1" s="4"/>
      <c r="E1" s="4"/>
      <c r="F1" s="4"/>
    </row>
    <row r="2" ht="21" customHeight="1">
      <c r="F2" s="13" t="s">
        <v>28</v>
      </c>
    </row>
    <row r="3" spans="2:6" ht="30" customHeight="1">
      <c r="B3" s="11" t="str">
        <f>Обработка!B8</f>
        <v>Интервал</v>
      </c>
      <c r="C3" s="11" t="str">
        <f>Обработка!C8</f>
        <v>Центр</v>
      </c>
      <c r="D3" s="11" t="str">
        <f>Обработка!D8</f>
        <v>Частота</v>
      </c>
      <c r="E3" s="11" t="str">
        <f>Обработка!E8</f>
        <v>Относительная частота</v>
      </c>
      <c r="F3" s="11" t="str">
        <f>Обработка!F8</f>
        <v>Эмпирич. функция распределения</v>
      </c>
    </row>
    <row r="4" spans="2:6" ht="15">
      <c r="B4" s="12" t="str">
        <f>Обработка!B9</f>
        <v>[-2.57758074440062;-1.95842631001142 )</v>
      </c>
      <c r="C4" s="12">
        <f>Обработка!C9</f>
        <v>-2.2680035272060195</v>
      </c>
      <c r="D4" s="12">
        <f>Обработка!D9</f>
        <v>3</v>
      </c>
      <c r="E4" s="12">
        <f>Обработка!E9</f>
        <v>0.03</v>
      </c>
      <c r="F4" s="12">
        <f>Обработка!F9</f>
        <v>0.03</v>
      </c>
    </row>
    <row r="5" spans="2:6" ht="15">
      <c r="B5" s="12" t="str">
        <f>Обработка!B10</f>
        <v>[-1.95842631001142;-1.33927187562222 )</v>
      </c>
      <c r="C5" s="12">
        <f>Обработка!C10</f>
        <v>-1.6488490928168176</v>
      </c>
      <c r="D5" s="12">
        <f>Обработка!D10</f>
        <v>9</v>
      </c>
      <c r="E5" s="12">
        <f>Обработка!E10</f>
        <v>0.09</v>
      </c>
      <c r="F5" s="12">
        <f>Обработка!F10</f>
        <v>0.12</v>
      </c>
    </row>
    <row r="6" spans="2:6" ht="15">
      <c r="B6" s="12" t="str">
        <f>Обработка!B11</f>
        <v>[-1.33927187562222;-.720117441233015 )</v>
      </c>
      <c r="C6" s="12">
        <f>Обработка!C11</f>
        <v>-1.0296946584276156</v>
      </c>
      <c r="D6" s="12">
        <f>Обработка!D11</f>
        <v>16</v>
      </c>
      <c r="E6" s="12">
        <f>Обработка!E11</f>
        <v>0.16</v>
      </c>
      <c r="F6" s="12">
        <f>Обработка!F11</f>
        <v>0.28</v>
      </c>
    </row>
    <row r="7" spans="2:6" ht="15">
      <c r="B7" s="12" t="str">
        <f>Обработка!B12</f>
        <v>[-.720117441233015;-.100963006843813 )</v>
      </c>
      <c r="C7" s="12">
        <f>Обработка!C12</f>
        <v>-0.4105402240384137</v>
      </c>
      <c r="D7" s="12">
        <f>Обработка!D12</f>
        <v>21</v>
      </c>
      <c r="E7" s="12">
        <f>Обработка!E12</f>
        <v>0.21</v>
      </c>
      <c r="F7" s="12">
        <f>Обработка!F12</f>
        <v>0.49</v>
      </c>
    </row>
    <row r="8" spans="2:6" ht="15">
      <c r="B8" s="12" t="str">
        <f>Обработка!B13</f>
        <v>[-.100963006843813; .518191427545389 )</v>
      </c>
      <c r="C8" s="12">
        <f>Обработка!C13</f>
        <v>0.2086142103507882</v>
      </c>
      <c r="D8" s="12">
        <f>Обработка!D13</f>
        <v>18</v>
      </c>
      <c r="E8" s="12">
        <f>Обработка!E13</f>
        <v>0.18</v>
      </c>
      <c r="F8" s="12">
        <f>Обработка!F13</f>
        <v>0.6699999999999999</v>
      </c>
    </row>
    <row r="9" spans="2:6" ht="15">
      <c r="B9" s="12" t="str">
        <f>Обработка!B14</f>
        <v>[ .518191427545389; 1.13734586193459 )</v>
      </c>
      <c r="C9" s="12">
        <f>Обработка!C14</f>
        <v>0.8277686447399901</v>
      </c>
      <c r="D9" s="12">
        <f>Обработка!D14</f>
        <v>18</v>
      </c>
      <c r="E9" s="12">
        <f>Обработка!E14</f>
        <v>0.18</v>
      </c>
      <c r="F9" s="12">
        <f>Обработка!F14</f>
        <v>0.8499999999999999</v>
      </c>
    </row>
    <row r="10" spans="2:6" ht="15">
      <c r="B10" s="12" t="str">
        <f>Обработка!B15</f>
        <v>[ 1.13734586193459; 1.75650029632379 )</v>
      </c>
      <c r="C10" s="12">
        <f>Обработка!C15</f>
        <v>1.446923079129192</v>
      </c>
      <c r="D10" s="12">
        <f>Обработка!D15</f>
        <v>9</v>
      </c>
      <c r="E10" s="12">
        <f>Обработка!E15</f>
        <v>0.09</v>
      </c>
      <c r="F10" s="12">
        <f>Обработка!F15</f>
        <v>0.9399999999999998</v>
      </c>
    </row>
    <row r="11" spans="2:6" ht="15">
      <c r="B11" s="12" t="str">
        <f>Обработка!B16</f>
        <v>[ 1.75650029632379; 2.37565473071299 ]</v>
      </c>
      <c r="C11" s="12">
        <f>Обработка!C16</f>
        <v>2.066077513518394</v>
      </c>
      <c r="D11" s="12">
        <f>Обработка!D16</f>
        <v>6</v>
      </c>
      <c r="E11" s="12">
        <f>Обработка!E16</f>
        <v>0.06</v>
      </c>
      <c r="F11" s="12">
        <f>Обработка!F16</f>
        <v>0.9999999999999998</v>
      </c>
    </row>
    <row r="12" ht="12.75"/>
    <row r="13" ht="12.75"/>
    <row r="14" ht="12.75"/>
    <row r="15" ht="12.75"/>
    <row r="16" ht="12.75"/>
    <row r="17" ht="12.75"/>
    <row r="18" ht="12.75"/>
    <row r="19" ht="12.75"/>
    <row r="20" ht="12.75"/>
    <row r="21" ht="12.75"/>
    <row r="22" ht="12.75"/>
    <row r="23" ht="12.75"/>
    <row r="24" ht="12.75"/>
    <row r="25" ht="12.75">
      <c r="B25">
        <v>0</v>
      </c>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9.5" customHeight="1"/>
    <row r="155" ht="12.75"/>
    <row r="156" ht="12.75"/>
    <row r="157" ht="12.75"/>
    <row r="158" ht="12.75"/>
    <row r="159" ht="12.75"/>
    <row r="160" ht="12.75"/>
    <row r="161" spans="4:5" ht="12.75">
      <c r="D161" s="14" t="s">
        <v>29</v>
      </c>
      <c r="E161" s="15">
        <f>Обработка!C4</f>
        <v>-0.04048494020025828</v>
      </c>
    </row>
    <row r="162" ht="12.75"/>
    <row r="163" ht="12.75"/>
    <row r="164" ht="12.75"/>
    <row r="165" ht="12.75"/>
    <row r="166" ht="12.75"/>
    <row r="167" ht="12.75"/>
    <row r="168" ht="12.75"/>
    <row r="169" ht="12.75"/>
    <row r="170" spans="5:6" ht="20.25">
      <c r="E170" s="21" t="s">
        <v>30</v>
      </c>
      <c r="F170" s="16">
        <f>Обработка!B6</f>
        <v>-0.13572105217463104</v>
      </c>
    </row>
    <row r="171" ht="12.75"/>
    <row r="172" ht="12.75"/>
    <row r="173" ht="12.75"/>
    <row r="174" ht="12.75"/>
    <row r="175" ht="12.75"/>
    <row r="176" ht="12.75"/>
    <row r="177" ht="12.75"/>
    <row r="178" ht="12.75"/>
    <row r="179" ht="12.75"/>
    <row r="180" ht="12.75"/>
    <row r="181" ht="12.75"/>
    <row r="182" ht="12.75"/>
    <row r="183" spans="5:6" ht="12.75">
      <c r="E183" s="13" t="s">
        <v>29</v>
      </c>
      <c r="F183" s="15">
        <f>Обработка!D4</f>
        <v>1.1785880673081004</v>
      </c>
    </row>
    <row r="184" ht="12.75"/>
    <row r="185" ht="12.75"/>
    <row r="186" ht="12.75"/>
    <row r="187" ht="12.75"/>
    <row r="188" ht="12.75"/>
    <row r="189" ht="12.75"/>
    <row r="190" ht="12.75"/>
    <row r="191" ht="12.75">
      <c r="E191" s="15">
        <f>Обработка!E4</f>
        <v>1.0856279598960688</v>
      </c>
    </row>
    <row r="192" ht="12.75"/>
    <row r="193" ht="12.75"/>
    <row r="194" ht="12.75"/>
    <row r="195" ht="12.75"/>
    <row r="196" ht="12.75"/>
    <row r="197" ht="12.75">
      <c r="E197" s="15">
        <f>Обработка!E6</f>
        <v>0.8857837103732891</v>
      </c>
    </row>
    <row r="198" ht="12.75"/>
    <row r="199" ht="12.75"/>
    <row r="200" ht="12.75"/>
    <row r="201" ht="12.75"/>
    <row r="202" ht="12.75"/>
    <row r="203" ht="12.75"/>
    <row r="204" ht="12.75">
      <c r="E204" s="24">
        <f>Обработка!F4</f>
        <v>0.08888738173522168</v>
      </c>
    </row>
    <row r="205" ht="12.75">
      <c r="E205" s="25"/>
    </row>
    <row r="206" ht="12.75">
      <c r="E206" s="25"/>
    </row>
    <row r="207" ht="12.75">
      <c r="E207" s="24">
        <f>Обработка!G4</f>
        <v>-0.09660382170595305</v>
      </c>
    </row>
    <row r="208" ht="12.75"/>
    <row r="209" ht="12.75"/>
    <row r="210" ht="12.75"/>
    <row r="211" ht="12.75"/>
    <row r="212" ht="12.75"/>
    <row r="213" ht="12.75"/>
    <row r="214" ht="12.75"/>
    <row r="215" ht="12.75"/>
    <row r="216" ht="12.75"/>
    <row r="217" ht="12.75"/>
    <row r="218" spans="3:5" ht="12.75">
      <c r="C218" s="15">
        <f>Обработка!C21</f>
        <v>-0.25587045972472733</v>
      </c>
      <c r="D218" s="15"/>
      <c r="E218" s="15">
        <f>Обработка!C22</f>
        <v>0.1749005793242108</v>
      </c>
    </row>
    <row r="219" ht="12.75"/>
    <row r="220" ht="12.75"/>
    <row r="221" ht="12.75"/>
    <row r="222" ht="12.75"/>
    <row r="223" ht="12.75"/>
    <row r="224" spans="2:5" ht="18.75">
      <c r="B224" s="22" t="s">
        <v>31</v>
      </c>
      <c r="C224" s="18">
        <f>Обработка!E4*(1-0.143)</f>
        <v>0.9303831616309309</v>
      </c>
      <c r="D224" s="21" t="s">
        <v>32</v>
      </c>
      <c r="E224" s="18">
        <f>Обработка!E4*(1+0.143)</f>
        <v>1.2408727581612067</v>
      </c>
    </row>
    <row r="225" ht="12.75"/>
    <row r="226" ht="12.75"/>
    <row r="227" ht="12.75"/>
    <row r="228" ht="12.75"/>
    <row r="229" ht="12.75"/>
    <row r="230" ht="12.75"/>
    <row r="231" ht="12.75"/>
    <row r="232" ht="12.75"/>
    <row r="233" ht="12.75"/>
    <row r="234" ht="12.75"/>
    <row r="235" ht="12.75"/>
    <row r="236" ht="12.75"/>
    <row r="237" ht="12.75"/>
    <row r="238" ht="12.75">
      <c r="F238" s="13" t="s">
        <v>33</v>
      </c>
    </row>
    <row r="239" spans="5:6" ht="12.75">
      <c r="E239" s="9" t="s">
        <v>12</v>
      </c>
      <c r="F239" s="9" t="s">
        <v>34</v>
      </c>
    </row>
    <row r="240" spans="5:6" ht="12.75">
      <c r="E240" s="19" t="str">
        <f>Обработка!B9</f>
        <v>[-2.57758074440062;-1.95842631001142 )</v>
      </c>
      <c r="F240" s="19">
        <f>Обработка!M9</f>
        <v>6.8578443386502315</v>
      </c>
    </row>
    <row r="241" spans="5:6" ht="12.75">
      <c r="E241" s="19" t="str">
        <f>Обработка!B10</f>
        <v>[-1.95842631001142;-1.33927187562222 )</v>
      </c>
      <c r="F241" s="19">
        <f>Обработка!M10</f>
        <v>11.044044234182781</v>
      </c>
    </row>
    <row r="242" spans="5:6" ht="12.75">
      <c r="E242" s="19" t="str">
        <f>Обработка!B11</f>
        <v>[-1.33927187562222;-.720117441233015 )</v>
      </c>
      <c r="F242" s="19">
        <f>Обработка!M11</f>
        <v>18.349094005027123</v>
      </c>
    </row>
    <row r="243" spans="5:6" ht="12.75">
      <c r="E243" s="19" t="str">
        <f>Обработка!B12</f>
        <v>[-.720117441233015;-.100963006843813 )</v>
      </c>
      <c r="F243" s="19">
        <f>Обработка!M12</f>
        <v>22.283794663278044</v>
      </c>
    </row>
    <row r="244" spans="5:6" ht="12.75">
      <c r="E244" s="19" t="str">
        <f>Обработка!B13</f>
        <v>[-.100963006843813; .518191427545389 )</v>
      </c>
      <c r="F244" s="19">
        <f>Обработка!M13</f>
        <v>19.782285647285637</v>
      </c>
    </row>
    <row r="245" spans="5:6" ht="12.75">
      <c r="E245" s="19" t="str">
        <f>Обработка!B14</f>
        <v>[ .518191427545389; 1.13734586193459 )</v>
      </c>
      <c r="F245" s="19">
        <f>Обработка!M14</f>
        <v>12.83691059777361</v>
      </c>
    </row>
    <row r="246" spans="5:6" ht="12.75">
      <c r="E246" s="19" t="str">
        <f>Обработка!B15</f>
        <v>[ 1.13734586193459; 1.75650029632379 )</v>
      </c>
      <c r="F246" s="19">
        <f>Обработка!M15</f>
        <v>6.08826380206483</v>
      </c>
    </row>
    <row r="247" spans="5:6" ht="12.75">
      <c r="E247" s="19" t="str">
        <f>Обработка!B16</f>
        <v>[ 1.75650029632379; 2.37565473071299 ]</v>
      </c>
      <c r="F247" s="19">
        <f>Обработка!M16</f>
        <v>2.7577627117377435</v>
      </c>
    </row>
    <row r="248" ht="12.75"/>
    <row r="249" ht="12.75"/>
    <row r="250" ht="12.75"/>
    <row r="251" ht="12.75"/>
    <row r="252" ht="12.75">
      <c r="E252" s="24">
        <f>Обработка!N17</f>
        <v>10.20008186871849</v>
      </c>
    </row>
    <row r="253" ht="12.75"/>
    <row r="254" ht="12.75"/>
    <row r="255" ht="12.75"/>
    <row r="256" ht="12.75"/>
    <row r="257" ht="12.75"/>
    <row r="258" ht="12.75"/>
    <row r="259" ht="12.75">
      <c r="E259" s="17">
        <f>Обработка!N18</f>
        <v>11.070482569630613</v>
      </c>
    </row>
    <row r="260" ht="12.75"/>
    <row r="261" spans="2:6" ht="15.75">
      <c r="B261" s="23" t="s">
        <v>35</v>
      </c>
      <c r="C261" s="26" t="str">
        <f>IF(E252&gt;E259,"нулевая гипотеза о нормальном распределении генеральной совокупности должна быть отвергнута.","нет оснований отвергать нулевую гипотезу о нормальном распределении генеральной совокупности.")</f>
        <v>нет оснований отвергать нулевую гипотезу о нормальном распределении генеральной совокупности.</v>
      </c>
      <c r="D261" s="26"/>
      <c r="E261" s="26"/>
      <c r="F261" s="26"/>
    </row>
    <row r="262" spans="2:6" ht="15.75">
      <c r="B262" s="23"/>
      <c r="C262" s="26"/>
      <c r="D262" s="26"/>
      <c r="E262" s="26"/>
      <c r="F262" s="26"/>
    </row>
    <row r="263" spans="2:6" ht="15.75">
      <c r="B263" s="23"/>
      <c r="C263" s="26"/>
      <c r="D263" s="26"/>
      <c r="E263" s="26"/>
      <c r="F263" s="26"/>
    </row>
    <row r="264" ht="12.75"/>
    <row r="265" ht="12.75" hidden="1"/>
  </sheetData>
  <mergeCells count="1">
    <mergeCell ref="C261:F263"/>
  </mergeCells>
  <printOptions horizontalCentered="1"/>
  <pageMargins left="0.81" right="0.57" top="0.65" bottom="1.37" header="0.5118110236220472" footer="0.5118110236220472"/>
  <pageSetup fitToHeight="10" horizontalDpi="120" verticalDpi="120" orientation="portrait" paperSize="9" r:id="rId15"/>
  <headerFooter alignWithMargins="0">
    <oddFooter>&amp;C&amp;P+10</oddFooter>
  </headerFooter>
  <drawing r:id="rId14"/>
  <legacyDrawing r:id="rId13"/>
  <oleObjects>
    <oleObject progId="Equation.2" shapeId="1260987" r:id="rId1"/>
    <oleObject progId="Equation.2" shapeId="1270575" r:id="rId2"/>
    <oleObject progId="Equation.2" shapeId="1323674" r:id="rId3"/>
    <oleObject progId="Equation.2" shapeId="1339053" r:id="rId4"/>
    <oleObject progId="Equation.2" shapeId="1352800" r:id="rId5"/>
    <oleObject progId="Equation.2" shapeId="1377461" r:id="rId6"/>
    <oleObject progId="Equation.2" shapeId="1381114" r:id="rId7"/>
    <oleObject progId="Equation.2" shapeId="1467507" r:id="rId8"/>
    <oleObject progId="Equation.2" shapeId="1468221" r:id="rId9"/>
    <oleObject progId="Equation.2" shapeId="1616811" r:id="rId10"/>
    <oleObject progId="Equation.2" shapeId="1715665" r:id="rId11"/>
    <oleObject progId="Equation.2" shapeId="1744791" r:id="rId1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kkatarn</cp:lastModifiedBy>
  <cp:lastPrinted>2009-05-15T23:56:31Z</cp:lastPrinted>
  <dcterms:modified xsi:type="dcterms:W3CDTF">2009-05-15T23:56:49Z</dcterms:modified>
  <cp:category/>
  <cp:version/>
  <cp:contentType/>
  <cp:contentStatus/>
</cp:coreProperties>
</file>